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-120" yWindow="-120" windowWidth="29040" windowHeight="15720"/>
  </bookViews>
  <sheets>
    <sheet name="Arkusz1" sheetId="1" r:id="rId1"/>
  </sheets>
  <definedNames>
    <definedName name="nazwa">Arkusz1!$P$5:$P$9</definedName>
    <definedName name="pomoc">Arkusz1!$P$5:$P$9</definedName>
    <definedName name="Pomoc_publiczna">Arkusz1!$P$5:$P$9</definedName>
    <definedName name="Pomoc_publiczna_Pomoc_de_minimis_Bez_pomocy">Arkusz1!$P$5:$P$9</definedName>
    <definedName name="Pomoc1">Arkusz1!$D$5</definedName>
    <definedName name="Pomoc2">Arkusz1!$D$5</definedName>
    <definedName name="pomoc3">Arkusz1!$P$5:$P$9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" l="1"/>
  <c r="L25" i="1"/>
  <c r="L24" i="1"/>
  <c r="G15" i="1"/>
  <c r="N15" i="1"/>
  <c r="N8" i="1"/>
  <c r="N7" i="1"/>
  <c r="N6" i="1"/>
  <c r="L28" i="1"/>
  <c r="L26" i="1"/>
  <c r="L23" i="1"/>
  <c r="G7" i="1"/>
  <c r="G6" i="1"/>
  <c r="G8" i="1"/>
  <c r="G9" i="1"/>
  <c r="G10" i="1"/>
  <c r="G11" i="1"/>
  <c r="G12" i="1"/>
  <c r="G13" i="1"/>
  <c r="G14" i="1"/>
  <c r="G16" i="1"/>
  <c r="G5" i="1"/>
  <c r="N5" i="1"/>
  <c r="N9" i="1"/>
  <c r="N10" i="1"/>
  <c r="H26" i="1" s="1"/>
  <c r="N11" i="1"/>
  <c r="N12" i="1"/>
  <c r="N13" i="1"/>
  <c r="N14" i="1"/>
  <c r="N16" i="1"/>
  <c r="H27" i="1" l="1"/>
  <c r="M27" i="1" s="1"/>
  <c r="H25" i="1"/>
  <c r="M25" i="1" s="1"/>
  <c r="H24" i="1"/>
  <c r="M24" i="1" s="1"/>
  <c r="M26" i="1"/>
  <c r="N17" i="1"/>
  <c r="H23" i="1"/>
  <c r="M23" i="1" s="1"/>
  <c r="H28" i="1"/>
  <c r="M28" i="1" s="1"/>
  <c r="L17" i="1"/>
  <c r="K17" i="1"/>
  <c r="J17" i="1"/>
  <c r="I17" i="1"/>
  <c r="H17" i="1"/>
  <c r="G17" i="1"/>
  <c r="F17" i="1"/>
  <c r="H18" i="1" l="1"/>
  <c r="J18" i="1"/>
  <c r="F18" i="1"/>
  <c r="M6" i="1" l="1"/>
  <c r="M7" i="1"/>
  <c r="M8" i="1"/>
  <c r="M9" i="1"/>
  <c r="M10" i="1"/>
  <c r="M11" i="1"/>
  <c r="M12" i="1"/>
  <c r="M13" i="1"/>
  <c r="M14" i="1"/>
  <c r="M16" i="1"/>
  <c r="M5" i="1"/>
</calcChain>
</file>

<file path=xl/sharedStrings.xml><?xml version="1.0" encoding="utf-8"?>
<sst xmlns="http://schemas.openxmlformats.org/spreadsheetml/2006/main" count="52" uniqueCount="51">
  <si>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</si>
  <si>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</si>
  <si>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</si>
  <si>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</si>
  <si>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</si>
  <si>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</si>
  <si>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</si>
  <si>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Pomoc publiczna/Pomoc de minimis/Bez pomocy</t>
  </si>
  <si>
    <t>Pomoc de minimis</t>
  </si>
  <si>
    <t>Wartość ogółem kosztu</t>
  </si>
  <si>
    <t>Podstawa prawna</t>
  </si>
  <si>
    <t>Wartość podatku VAT</t>
  </si>
  <si>
    <t>Lp.</t>
  </si>
  <si>
    <t xml:space="preserve">Załącznik nr 16 do Wniosku o dofinansowanie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</si>
  <si>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</si>
  <si>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</si>
  <si>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</si>
  <si>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</si>
  <si>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</si>
  <si>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</si>
  <si>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</si>
  <si>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</si>
  <si>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</si>
  <si>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</si>
  <si>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</si>
  <si>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</si>
  <si>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Kolumna1</t>
  </si>
  <si>
    <t>Suma</t>
  </si>
  <si>
    <t>TAK</t>
  </si>
  <si>
    <t>POMOC</t>
  </si>
  <si>
    <t>PODSTAWA</t>
  </si>
  <si>
    <t>NIE</t>
  </si>
  <si>
    <t>Pomoc publiczna</t>
  </si>
  <si>
    <t>Bez pomocy</t>
  </si>
  <si>
    <r>
      <t>Wartość podatku VAT</t>
    </r>
    <r>
      <rPr>
        <b/>
        <sz val="11"/>
        <color theme="4" tint="0.59999389629810485"/>
        <rFont val="Calibri"/>
        <family val="2"/>
        <charset val="238"/>
        <scheme val="minor"/>
      </rPr>
      <t>2</t>
    </r>
  </si>
  <si>
    <r>
      <t>Wartość netto</t>
    </r>
    <r>
      <rPr>
        <b/>
        <sz val="11"/>
        <color theme="4" tint="0.59999389629810485"/>
        <rFont val="Calibri"/>
        <family val="2"/>
        <charset val="238"/>
        <scheme val="minor"/>
      </rPr>
      <t>3</t>
    </r>
  </si>
  <si>
    <r>
      <t>Wartość podatku VAT</t>
    </r>
    <r>
      <rPr>
        <b/>
        <sz val="11"/>
        <color theme="4" tint="0.59999389629810485"/>
        <rFont val="Calibri"/>
        <family val="2"/>
        <charset val="238"/>
        <scheme val="minor"/>
      </rPr>
      <t>5</t>
    </r>
  </si>
  <si>
    <r>
      <t>Wartość netto</t>
    </r>
    <r>
      <rPr>
        <b/>
        <sz val="11"/>
        <color theme="4" tint="0.59999389629810485"/>
        <rFont val="Calibri"/>
        <family val="2"/>
        <charset val="238"/>
        <scheme val="minor"/>
      </rPr>
      <t>2</t>
    </r>
  </si>
  <si>
    <t>Nie dotyczy</t>
  </si>
  <si>
    <t>Rozporządzenia Ministra Funduszy i Polityki Regionalnej z dnia 26 stycznia 2023 r. w sprawie udzielenia regionalnej pomocy inwestycyjnej ze środków Funduszu na rzecz Sprawiedliwej Transformacji w ramach regionalnych programów na lata 2021-2027</t>
  </si>
  <si>
    <t>Rozporządzenia Ministra Funduszy i Polityki Regionalnej z dnia 29 września 2022 r. w sprawie udzielania pomocy de minimis w ramach regionalnych programów na lata 2021–2027</t>
  </si>
  <si>
    <t>Rozporządzenie Ministra Funduszy i Polityki Regionalnej z dnia 12 lipca 2023 r. w sprawie udzielania pomocy na wspieranie innowacyjności oraz na innowacje procesowe i organizacyjne w ramach regionalnych programów na lata 2021–2027</t>
  </si>
  <si>
    <r>
      <rPr>
        <b/>
        <sz val="11"/>
        <rFont val="Calibri"/>
        <family val="2"/>
        <charset val="238"/>
        <scheme val="minor"/>
      </rPr>
      <t>Suma</t>
    </r>
    <r>
      <rPr>
        <sz val="11"/>
        <rFont val="Calibri"/>
        <family val="2"/>
        <charset val="238"/>
        <scheme val="minor"/>
      </rPr>
      <t xml:space="preserve"> - Rozporządzenie Ministra Funduszy i Polityki Regionalnej z dnia 12 lipca 2023 r. w sprawie udzielania pomocy na wspieranie innowacyjności oraz na innowacje procesowe i organizacyjne w ramach regionalnych programów na lata 2021–2027</t>
    </r>
  </si>
  <si>
    <t>Rozporządzenie Ministra Funduszy i Polityki Regionalnej z dnia 11 grudnia 2022 r. w sprawie udzielania pomocy na inwestycje wspierające efektywność energetyczną w ramach regionalnych programów na lata 2021–2027</t>
  </si>
  <si>
    <t>Rozporządzenie Ministra Funduszy i Polityki Regionalnej z dnia 28 lipca 2023 r. w sprawie udzielania pomocy szkoleniowej w zakresie celu polityki CP1 oraz celu szczegółowego FST w ramach regionalnych programów na lata 2021–2027</t>
  </si>
  <si>
    <t>Kolumna2</t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</si>
  <si>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Rozporządzenia Ministra Funduszy i Polityki Regionalnej z dnia 26 stycznia 2023 r. w sprawie udzielenia regionalnej pomocy inwestycyjnej ze środków Funduszu na rzecz Sprawiedliwej Transformacji w ramach regionalnych programów na lata 2021-2027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</si>
  <si>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Rozporządzenia Ministra Funduszy i Polityki Regionalnej z dnia 29 września 2022 r. w sprawie udzielania pomocy de minimis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</si>
  <si>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28 lipca 2023 r. w sprawie udzielania pomocy szkoleniowej w zakresie celu polityki CP1 oraz celu szczegółowego FST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</si>
  <si>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11 grudnia 2022 r. w sprawie udzielania pomocy na inwestycje wspierające efektywność energetyczną w ramach regionalnych programów na lata 2021–2027</t>
    </r>
  </si>
  <si>
    <t>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</si>
</sst>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b/>
      <sz val="11"/>
      <color theme="4" tint="0.59999389629810485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1"/>
      <color theme="4" tint="-0.499984740745262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b/>
      <sz val="12"/>
      <color theme="4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0" tint="-4.9989318521683403E-2"/>
        <bgColor theme="4" tint="0.79998168889431442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/>
    <xf numFmtId="4" fontId="0" fillId="0" borderId="0" xfId="0" applyNumberFormat="1" applyAlignment="1">
      <alignment horizontal="center" vertical="center"/>
    </xf>
    <xf numFmtId="0" fontId="5" fillId="0" borderId="0" xfId="0" applyFont="1" applyProtection="1">
      <protection locked="0"/>
    </xf>
    <xf numFmtId="0" fontId="7" fillId="0" borderId="0" xfId="0" applyFont="1"/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Protection="1">
      <protection locked="0"/>
    </xf>
    <xf numFmtId="0" fontId="4" fillId="0" borderId="0" xfId="0" applyFont="1"/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Protection="1">
      <protection locked="0"/>
    </xf>
    <xf numFmtId="0" fontId="13" fillId="2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14" fillId="0" borderId="16" xfId="0" applyNumberFormat="1" applyFont="1" applyBorder="1"/>
    <xf numFmtId="0" fontId="0" fillId="3" borderId="1" xfId="0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4" fontId="16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/>
    <xf numFmtId="4" fontId="5" fillId="0" borderId="0" xfId="0" applyNumberFormat="1" applyFont="1"/>
    <xf numFmtId="0" fontId="13" fillId="2" borderId="0" xfId="0" applyFont="1" applyFill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1" fillId="0" borderId="13" xfId="0" applyFont="1" applyBorder="1"/>
    <xf numFmtId="4" fontId="5" fillId="6" borderId="1" xfId="0" applyNumberFormat="1" applyFont="1" applyFill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0" fontId="16" fillId="3" borderId="0" xfId="0" applyFont="1" applyFill="1" applyAlignment="1">
      <alignment vertical="center" wrapText="1"/>
    </xf>
    <xf numFmtId="4" fontId="16" fillId="3" borderId="0" xfId="0" applyNumberFormat="1" applyFont="1" applyFill="1" applyAlignment="1">
      <alignment vertical="center" wrapText="1"/>
    </xf>
    <xf numFmtId="0" fontId="17" fillId="3" borderId="0" xfId="0" applyFont="1" applyFill="1" applyAlignment="1" applyProtection="1">
      <alignment vertical="center"/>
      <protection locked="0"/>
    </xf>
    <xf numFmtId="0" fontId="3" fillId="7" borderId="4" xfId="0" applyFont="1" applyFill="1" applyBorder="1" applyAlignment="1">
      <alignment horizontal="center"/>
    </xf>
    <xf numFmtId="0" fontId="2" fillId="7" borderId="1" xfId="0" applyFont="1" applyFill="1" applyBorder="1" applyAlignment="1">
      <alignment wrapText="1"/>
    </xf>
    <xf numFmtId="0" fontId="2" fillId="7" borderId="4" xfId="0" applyFont="1" applyFill="1" applyBorder="1" applyAlignment="1">
      <alignment wrapText="1"/>
    </xf>
    <xf numFmtId="4" fontId="16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10" fontId="10" fillId="7" borderId="3" xfId="0" applyNumberFormat="1" applyFont="1" applyFill="1" applyBorder="1" applyAlignment="1">
      <alignment horizontal="center" vertical="center"/>
    </xf>
    <xf numFmtId="4" fontId="5" fillId="2" borderId="0" xfId="0" applyNumberFormat="1" applyFont="1" applyFill="1"/>
    <xf numFmtId="0" fontId="0" fillId="7" borderId="1" xfId="0" applyFill="1" applyBorder="1" applyAlignment="1">
      <alignment wrapText="1"/>
    </xf>
    <xf numFmtId="0" fontId="0" fillId="7" borderId="4" xfId="0" applyFill="1" applyBorder="1" applyAlignment="1">
      <alignment wrapText="1"/>
    </xf>
    <xf numFmtId="4" fontId="3" fillId="4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/>
    </xf>
    <xf numFmtId="10" fontId="10" fillId="2" borderId="3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2" fillId="8" borderId="1" xfId="0" applyFont="1" applyFill="1" applyBorder="1" applyAlignment="1">
      <alignment wrapText="1"/>
    </xf>
    <xf numFmtId="0" fontId="2" fillId="8" borderId="4" xfId="0" applyFont="1" applyFill="1" applyBorder="1" applyAlignment="1">
      <alignment wrapText="1"/>
    </xf>
    <xf numFmtId="4" fontId="16" fillId="8" borderId="1" xfId="0" applyNumberFormat="1" applyFont="1" applyFill="1" applyBorder="1" applyAlignment="1">
      <alignment horizontal="center" vertical="center"/>
    </xf>
    <xf numFmtId="4" fontId="5" fillId="8" borderId="1" xfId="0" applyNumberFormat="1" applyFont="1" applyFill="1" applyBorder="1" applyAlignment="1">
      <alignment horizontal="center" vertical="center"/>
    </xf>
    <xf numFmtId="10" fontId="10" fillId="8" borderId="3" xfId="0" applyNumberFormat="1" applyFont="1" applyFill="1" applyBorder="1" applyAlignment="1">
      <alignment horizontal="center" vertical="center"/>
    </xf>
    <xf numFmtId="4" fontId="19" fillId="0" borderId="16" xfId="0" applyNumberFormat="1" applyFont="1" applyBorder="1"/>
    <xf numFmtId="0" fontId="7" fillId="0" borderId="0" xfId="0" applyFont="1" applyProtection="1">
      <protection locked="0"/>
    </xf>
    <xf numFmtId="4" fontId="0" fillId="4" borderId="0" xfId="0" applyNumberFormat="1" applyFill="1" applyAlignment="1">
      <alignment horizontal="center" vertical="center"/>
    </xf>
    <xf numFmtId="0" fontId="0" fillId="4" borderId="0" xfId="0" applyFill="1" applyProtection="1">
      <protection locked="0"/>
    </xf>
    <xf numFmtId="0" fontId="0" fillId="2" borderId="1" xfId="0" applyFill="1" applyBorder="1" applyAlignment="1">
      <alignment wrapText="1"/>
    </xf>
    <xf numFmtId="0" fontId="4" fillId="0" borderId="0" xfId="0" applyFont="1" applyProtection="1">
      <protection locked="0"/>
    </xf>
    <xf numFmtId="0" fontId="21" fillId="0" borderId="0" xfId="0" applyFont="1" applyAlignment="1">
      <alignment horizontal="center"/>
    </xf>
    <xf numFmtId="0" fontId="20" fillId="0" borderId="0" xfId="0" applyFont="1" applyProtection="1">
      <protection locked="0"/>
    </xf>
    <xf numFmtId="0" fontId="20" fillId="0" borderId="0" xfId="0" applyFont="1"/>
    <xf numFmtId="10" fontId="3" fillId="2" borderId="0" xfId="0" applyNumberFormat="1" applyFont="1" applyFill="1" applyAlignment="1">
      <alignment horizontal="center" vertical="center"/>
    </xf>
    <xf numFmtId="10" fontId="3" fillId="4" borderId="0" xfId="0" applyNumberFormat="1" applyFont="1" applyFill="1" applyAlignment="1">
      <alignment horizontal="center" vertical="center"/>
    </xf>
    <xf numFmtId="0" fontId="17" fillId="4" borderId="0" xfId="0" applyFont="1" applyFill="1" applyAlignment="1" applyProtection="1">
      <alignment vertical="center"/>
      <protection locked="0"/>
    </xf>
    <xf numFmtId="4" fontId="3" fillId="2" borderId="0" xfId="0" applyNumberFormat="1" applyFont="1" applyFill="1" applyAlignment="1">
      <alignment horizontal="center" vertical="center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left"/>
      <protection locked="0"/>
    </xf>
    <xf numFmtId="0" fontId="10" fillId="2" borderId="11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10" fillId="2" borderId="6" xfId="0" applyFont="1" applyFill="1" applyBorder="1" applyAlignment="1" applyProtection="1">
      <alignment horizontal="left"/>
      <protection locked="0"/>
    </xf>
    <xf numFmtId="0" fontId="10" fillId="2" borderId="13" xfId="0" applyFont="1" applyFill="1" applyBorder="1" applyAlignment="1" applyProtection="1">
      <alignment horizontal="left"/>
      <protection locked="0"/>
    </xf>
    <xf numFmtId="4" fontId="15" fillId="2" borderId="8" xfId="0" applyNumberFormat="1" applyFont="1" applyFill="1" applyBorder="1" applyAlignment="1">
      <alignment horizontal="center" vertical="center"/>
    </xf>
    <xf numFmtId="4" fontId="15" fillId="2" borderId="9" xfId="0" applyNumberFormat="1" applyFont="1" applyFill="1" applyBorder="1" applyAlignment="1">
      <alignment horizontal="center" vertical="center"/>
    </xf>
    <xf numFmtId="4" fontId="15" fillId="2" borderId="5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4" fontId="15" fillId="2" borderId="10" xfId="0" applyNumberFormat="1" applyFont="1" applyFill="1" applyBorder="1" applyAlignment="1">
      <alignment horizontal="center" vertical="center"/>
    </xf>
    <xf numFmtId="4" fontId="15" fillId="2" borderId="12" xfId="0" applyNumberFormat="1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4" fontId="15" fillId="2" borderId="13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6" fillId="2" borderId="0" xfId="0" applyFont="1" applyFill="1" applyAlignment="1">
      <alignment vertical="center" wrapText="1"/>
    </xf>
    <xf numFmtId="0" fontId="16" fillId="4" borderId="0" xfId="0" applyFont="1" applyFill="1" applyAlignment="1">
      <alignment vertical="center" wrapText="1"/>
    </xf>
    <xf numFmtId="0" fontId="17" fillId="0" borderId="0" xfId="0" applyFont="1" applyAlignment="1">
      <alignment horizontal="center"/>
    </xf>
    <xf numFmtId="4" fontId="3" fillId="4" borderId="0" xfId="0" applyNumberFormat="1" applyFont="1" applyFill="1" applyAlignment="1">
      <alignment horizontal="right" vertical="center"/>
    </xf>
    <xf numFmtId="10" fontId="3" fillId="4" borderId="0" xfId="0" applyNumberFormat="1" applyFont="1" applyFill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16" fillId="4" borderId="0" xfId="0" applyNumberFormat="1" applyFont="1" applyFill="1" applyAlignment="1">
      <alignment vertical="center" wrapText="1"/>
    </xf>
    <xf numFmtId="0" fontId="3" fillId="0" borderId="0" xfId="0" applyFont="1" applyAlignment="1" applyProtection="1">
      <protection locked="0"/>
    </xf>
    <xf numFmtId="0" fontId="3" fillId="0" borderId="6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Calibri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border outline="0">
        <left style="thin">
          <color indexed="64"/>
        </left>
        <right style="medium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163286</xdr:colOff>
      <xdr:row>0</xdr:row>
      <xdr:rowOff>0</xdr:rowOff>
    </xdr:from>
    <xdr:to>
      <xdr:col>10</xdr:col>
      <xdr:colOff>1050472</xdr:colOff>
      <xdr:row>0</xdr:row>
      <xdr:rowOff>946785</xdr:rowOff>
    </xdr:to>
    <xdr:pic>
      <xdr:nvPicPr>
        <xdr:cNvPr id="2" name="Obraz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1536" y="0"/>
          <a:ext cx="8915400" cy="946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0" name="Tabela10" displayName="Tabela10" ref="A4:N17" totalsRowCount="1" headerRowDxfId="17" tableBorderDxfId="16">
  <autoFilter ref="A4:N16"/>
  <tableColumns count="14">
    <tableColumn id="1" name="Kolumna1" totalsRowLabel="Suma" totalsRowDxfId="15"/>
    <tableColumn id="2" name="Numer i nazwa zadania" totalsRowDxfId="14"/>
    <tableColumn id="3" name="Nazwa kosztu" totalsRowDxfId="13"/>
    <tableColumn id="4" name="Pomoc publiczna/Pomoc de minimis/Bez pomocy" totalsRowDxfId="12"/>
    <tableColumn id="5" name="Podstawa prawna" totalsRowDxfId="11"/>
    <tableColumn id="6" name="Wartość netto" totalsRowFunction="sum" totalsRowDxfId="10"/>
    <tableColumn id="7" name="Wartość podatku VAT" totalsRowFunction="sum" totalsRowDxfId="9">
      <calculatedColumnFormula>Tabela10[[#This Row],[Wartość netto]]*0.23</calculatedColumnFormula>
    </tableColumn>
    <tableColumn id="8" name="Wartość netto2" totalsRowFunction="sum" totalsRowDxfId="8"/>
    <tableColumn id="9" name="Wartość podatku VAT2" totalsRowFunction="sum" totalsRowDxfId="7"/>
    <tableColumn id="10" name="Wartość netto3" totalsRowFunction="sum" totalsRowDxfId="6"/>
    <tableColumn id="11" name="Wartość podatku VAT5" totalsRowFunction="sum" totalsRowDxfId="5"/>
    <tableColumn id="12" name="Kwota dofinansowania" totalsRowFunction="sum" totalsRowDxfId="4"/>
    <tableColumn id="13" name="% dofinansowania" dataDxfId="3" totalsRowDxfId="2"/>
    <tableColumn id="14" name="Kolumna2" totalsRowFunction="sum" dataDxfId="1" totalsRowDxfId="0">
      <calculatedColumnFormula>Tabela10[[#This Row],[Wartość netto2]]+Tabela10[[#This Row],[Wartość podatku VAT2]]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3"/>
  <sheetViews>
    <sheetView showGridLines="0" tabSelected="1" zoomScale="70" zoomScaleNormal="70" workbookViewId="0">
      <pane ySplit="4" topLeftCell="A5" activePane="bottomLeft" state="frozen"/>
      <selection pane="bottomLeft" activeCell="Q7" sqref="Q7"/>
    </sheetView>
  </sheetViews>
  <sheetFormatPr defaultColWidth="9.140625" defaultRowHeight="15" x14ac:dyDescent="0.25"/>
  <cols>
    <col min="1" max="1" width="4.7109375" style="1" customWidth="1"/>
    <col min="2" max="2" width="28.140625" style="1" customWidth="1"/>
    <col min="3" max="3" width="21.140625" style="1" customWidth="1"/>
    <col min="4" max="4" width="21.7109375" style="1" customWidth="1"/>
    <col min="5" max="5" width="34.28515625" style="2" customWidth="1"/>
    <col min="6" max="6" width="16.28515625" style="1" customWidth="1"/>
    <col min="7" max="7" width="17.7109375" style="1" customWidth="1"/>
    <col min="8" max="8" width="16.7109375" style="1" customWidth="1"/>
    <col min="9" max="9" width="17.85546875" style="1" customWidth="1"/>
    <col min="10" max="10" width="17.42578125" style="1" customWidth="1"/>
    <col min="11" max="11" width="16.85546875" style="1" customWidth="1"/>
    <col min="12" max="12" width="17.28515625" style="1" customWidth="1"/>
    <col min="13" max="13" width="16.28515625" style="1" customWidth="1"/>
    <col min="14" max="14" width="18.7109375" style="5" hidden="1" customWidth="1"/>
    <col min="15" max="15" width="9.140625" style="1" customWidth="1"/>
    <col min="16" max="16" width="20" style="1" customWidth="1"/>
    <col min="17" max="16384" width="9.140625" style="1"/>
  </cols>
  <sheetData>
    <row r="1" spans="1:39" ht="88.5" customHeight="1" thickBot="1" x14ac:dyDescent="0.3">
      <c r="A1" s="107" t="s">
        <v>13</v>
      </c>
      <c r="B1" s="107"/>
      <c r="C1" s="107"/>
      <c r="D1" s="106"/>
      <c r="E1" s="106"/>
      <c r="F1" s="106"/>
      <c r="G1" s="106"/>
    </row>
    <row r="2" spans="1:39" s="17" customFormat="1" x14ac:dyDescent="0.25">
      <c r="A2" s="19" t="s">
        <v>12</v>
      </c>
      <c r="B2" s="20" t="s">
        <v>14</v>
      </c>
      <c r="C2" s="20" t="s">
        <v>15</v>
      </c>
      <c r="D2" s="21" t="s">
        <v>16</v>
      </c>
      <c r="E2" s="20" t="s">
        <v>17</v>
      </c>
      <c r="F2" s="20" t="s">
        <v>18</v>
      </c>
      <c r="G2" s="20" t="s">
        <v>19</v>
      </c>
      <c r="H2" s="20" t="s">
        <v>20</v>
      </c>
      <c r="I2" s="20" t="s">
        <v>21</v>
      </c>
      <c r="J2" s="20" t="s">
        <v>22</v>
      </c>
      <c r="K2" s="20" t="s">
        <v>23</v>
      </c>
      <c r="L2" s="20" t="s">
        <v>24</v>
      </c>
      <c r="M2" s="22" t="s">
        <v>25</v>
      </c>
      <c r="N2" s="16"/>
      <c r="O2" s="16"/>
      <c r="P2" s="11"/>
      <c r="Q2" s="11"/>
      <c r="R2" s="12"/>
      <c r="S2" s="12"/>
      <c r="T2" s="12"/>
      <c r="U2" s="12"/>
      <c r="V2" s="12"/>
    </row>
    <row r="3" spans="1:39" s="17" customFormat="1" ht="45" customHeight="1" x14ac:dyDescent="0.25">
      <c r="A3" s="23"/>
      <c r="B3" s="80"/>
      <c r="C3" s="81"/>
      <c r="D3" s="81"/>
      <c r="E3" s="82"/>
      <c r="F3" s="80" t="s">
        <v>9</v>
      </c>
      <c r="G3" s="82"/>
      <c r="H3" s="80" t="s">
        <v>1</v>
      </c>
      <c r="I3" s="82"/>
      <c r="J3" s="80" t="s">
        <v>3</v>
      </c>
      <c r="K3" s="82"/>
      <c r="L3" s="80" t="s">
        <v>50</v>
      </c>
      <c r="M3" s="82"/>
      <c r="N3" s="16"/>
      <c r="O3" s="16"/>
      <c r="P3" s="10"/>
      <c r="Q3" s="10"/>
      <c r="R3" s="10"/>
      <c r="S3" s="10"/>
      <c r="T3" s="10" t="s">
        <v>28</v>
      </c>
      <c r="U3" s="10"/>
      <c r="V3" s="10"/>
      <c r="W3" s="73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12"/>
    </row>
    <row r="4" spans="1:39" s="17" customFormat="1" ht="45" x14ac:dyDescent="0.25">
      <c r="A4" s="24" t="s">
        <v>26</v>
      </c>
      <c r="B4" s="14" t="s">
        <v>6</v>
      </c>
      <c r="C4" s="15" t="s">
        <v>0</v>
      </c>
      <c r="D4" s="18" t="s">
        <v>7</v>
      </c>
      <c r="E4" s="14" t="s">
        <v>10</v>
      </c>
      <c r="F4" s="14" t="s">
        <v>2</v>
      </c>
      <c r="G4" s="14" t="s">
        <v>11</v>
      </c>
      <c r="H4" s="14" t="s">
        <v>37</v>
      </c>
      <c r="I4" s="14" t="s">
        <v>34</v>
      </c>
      <c r="J4" s="14" t="s">
        <v>35</v>
      </c>
      <c r="K4" s="14" t="s">
        <v>36</v>
      </c>
      <c r="L4" s="14" t="s">
        <v>4</v>
      </c>
      <c r="M4" s="25" t="s">
        <v>5</v>
      </c>
      <c r="N4" s="37" t="s">
        <v>45</v>
      </c>
      <c r="O4" s="16"/>
      <c r="P4" s="10" t="s">
        <v>29</v>
      </c>
      <c r="Q4" s="10" t="s">
        <v>30</v>
      </c>
      <c r="R4" s="10"/>
      <c r="S4" s="10"/>
      <c r="T4" s="10" t="s">
        <v>31</v>
      </c>
      <c r="U4" s="10"/>
      <c r="V4" s="10"/>
      <c r="W4" s="73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12"/>
    </row>
    <row r="5" spans="1:39" x14ac:dyDescent="0.25">
      <c r="A5" s="47">
        <v>1</v>
      </c>
      <c r="B5" s="54"/>
      <c r="C5" s="54"/>
      <c r="D5" s="55"/>
      <c r="E5" s="54"/>
      <c r="F5" s="51"/>
      <c r="G5" s="51">
        <f>Tabela10[[#This Row],[Wartość netto]]*0.23</f>
        <v>0</v>
      </c>
      <c r="H5" s="51"/>
      <c r="I5" s="51"/>
      <c r="J5" s="51"/>
      <c r="K5" s="51"/>
      <c r="L5" s="51"/>
      <c r="M5" s="52" t="e">
        <f>Arkusz1!$L5/(Arkusz1!$H5+Arkusz1!$I5)</f>
        <v>#DIV/0!</v>
      </c>
      <c r="N5" s="36">
        <f>Tabela10[[#This Row],[Wartość netto2]]+Tabela10[[#This Row],[Wartość podatku VAT2]]</f>
        <v>0</v>
      </c>
      <c r="O5" s="13"/>
      <c r="P5" s="11"/>
      <c r="Q5" s="11"/>
      <c r="R5" s="11"/>
      <c r="S5" s="11"/>
      <c r="T5" s="11"/>
      <c r="U5" s="11"/>
      <c r="V5" s="11"/>
      <c r="W5" s="75"/>
      <c r="X5" s="74"/>
      <c r="Y5" s="74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72"/>
    </row>
    <row r="6" spans="1:39" x14ac:dyDescent="0.25">
      <c r="A6" s="26">
        <v>2</v>
      </c>
      <c r="B6" s="7"/>
      <c r="C6" s="7"/>
      <c r="D6" s="8"/>
      <c r="E6" s="30"/>
      <c r="F6" s="9"/>
      <c r="G6" s="41">
        <f>Tabela10[[#This Row],[Wartość netto]]*0.23</f>
        <v>0</v>
      </c>
      <c r="H6" s="9"/>
      <c r="I6" s="9"/>
      <c r="J6" s="9"/>
      <c r="K6" s="9"/>
      <c r="L6" s="9"/>
      <c r="M6" s="42" t="e">
        <f>Arkusz1!$L6/(Arkusz1!$H6+Arkusz1!$I6)</f>
        <v>#DIV/0!</v>
      </c>
      <c r="N6" s="36">
        <f>Tabela10[[#This Row],[Wartość netto2]]+Tabela10[[#This Row],[Wartość podatku VAT2]]</f>
        <v>0</v>
      </c>
      <c r="O6" s="13"/>
      <c r="P6" s="11"/>
      <c r="Q6" s="72"/>
      <c r="R6" s="11"/>
      <c r="S6" s="11"/>
      <c r="T6" s="11"/>
      <c r="U6" s="11"/>
      <c r="V6" s="11"/>
      <c r="W6" s="75"/>
      <c r="X6" s="74"/>
      <c r="Y6" s="74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72"/>
    </row>
    <row r="7" spans="1:39" x14ac:dyDescent="0.25">
      <c r="A7" s="47">
        <v>3</v>
      </c>
      <c r="B7" s="48"/>
      <c r="C7" s="48"/>
      <c r="D7" s="49"/>
      <c r="E7" s="71"/>
      <c r="F7" s="50"/>
      <c r="G7" s="51">
        <f>Tabela10[[#This Row],[Wartość netto]]*0.23</f>
        <v>0</v>
      </c>
      <c r="H7" s="50"/>
      <c r="I7" s="50"/>
      <c r="J7" s="50"/>
      <c r="K7" s="50"/>
      <c r="L7" s="50"/>
      <c r="M7" s="52" t="e">
        <f>Arkusz1!$L7/(Arkusz1!$H7+Arkusz1!$I7)</f>
        <v>#DIV/0!</v>
      </c>
      <c r="N7" s="36">
        <f>Tabela10[[#This Row],[Wartość netto2]]+Tabela10[[#This Row],[Wartość podatku VAT2]]</f>
        <v>0</v>
      </c>
      <c r="O7" s="13"/>
      <c r="P7" s="11" t="s">
        <v>32</v>
      </c>
      <c r="Q7" s="34"/>
      <c r="R7" s="11"/>
      <c r="S7" s="11"/>
      <c r="T7" s="11"/>
      <c r="U7" s="11"/>
      <c r="V7" s="11"/>
      <c r="W7" s="75"/>
      <c r="X7" s="74"/>
      <c r="Y7" s="74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72"/>
    </row>
    <row r="8" spans="1:39" x14ac:dyDescent="0.25">
      <c r="A8" s="26">
        <v>4</v>
      </c>
      <c r="B8" s="31"/>
      <c r="C8" s="31"/>
      <c r="D8" s="32"/>
      <c r="E8" s="30"/>
      <c r="F8" s="33"/>
      <c r="G8" s="41">
        <f>Tabela10[[#This Row],[Wartość netto]]*0.23</f>
        <v>0</v>
      </c>
      <c r="H8" s="33"/>
      <c r="I8" s="33"/>
      <c r="J8" s="33"/>
      <c r="K8" s="33"/>
      <c r="L8" s="33"/>
      <c r="M8" s="42" t="e">
        <f>Arkusz1!$L8/(Arkusz1!$H8+Arkusz1!$I8)</f>
        <v>#DIV/0!</v>
      </c>
      <c r="N8" s="36">
        <f>Tabela10[[#This Row],[Wartość netto2]]+Tabela10[[#This Row],[Wartość podatku VAT2]]</f>
        <v>0</v>
      </c>
      <c r="O8" s="13"/>
      <c r="P8" s="11" t="s">
        <v>8</v>
      </c>
      <c r="Q8" s="34" t="s">
        <v>39</v>
      </c>
      <c r="R8" s="11"/>
      <c r="S8" s="11"/>
      <c r="T8" s="11"/>
      <c r="U8" s="11"/>
      <c r="V8" s="11"/>
      <c r="W8" s="75"/>
      <c r="X8" s="74"/>
      <c r="Y8" s="74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72"/>
    </row>
    <row r="9" spans="1:39" x14ac:dyDescent="0.25">
      <c r="A9" s="47">
        <v>5</v>
      </c>
      <c r="B9" s="48"/>
      <c r="C9" s="48"/>
      <c r="D9" s="49"/>
      <c r="E9" s="71"/>
      <c r="F9" s="50"/>
      <c r="G9" s="51">
        <f>Tabela10[[#This Row],[Wartość netto]]*0.23</f>
        <v>0</v>
      </c>
      <c r="H9" s="50"/>
      <c r="I9" s="50"/>
      <c r="J9" s="50"/>
      <c r="K9" s="50"/>
      <c r="L9" s="50"/>
      <c r="M9" s="52" t="e">
        <f>Arkusz1!$L9/(Arkusz1!$H9+Arkusz1!$I9)</f>
        <v>#DIV/0!</v>
      </c>
      <c r="N9" s="36">
        <f>Tabela10[[#This Row],[Wartość netto2]]+Tabela10[[#This Row],[Wartość podatku VAT2]]</f>
        <v>0</v>
      </c>
      <c r="O9" s="13"/>
      <c r="P9" s="11" t="s">
        <v>33</v>
      </c>
      <c r="Q9" s="34" t="s">
        <v>40</v>
      </c>
      <c r="R9" s="12"/>
      <c r="S9" s="12"/>
      <c r="T9" s="12"/>
      <c r="U9" s="12"/>
      <c r="V9" s="12"/>
      <c r="W9" s="74"/>
      <c r="X9" s="74"/>
      <c r="Y9" s="74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72"/>
    </row>
    <row r="10" spans="1:39" x14ac:dyDescent="0.25">
      <c r="A10" s="26">
        <v>6</v>
      </c>
      <c r="B10" s="31"/>
      <c r="C10" s="31"/>
      <c r="D10" s="32"/>
      <c r="E10" s="30"/>
      <c r="F10" s="33"/>
      <c r="G10" s="41">
        <f>Tabela10[[#This Row],[Wartość netto]]*0.23</f>
        <v>0</v>
      </c>
      <c r="H10" s="33"/>
      <c r="I10" s="33"/>
      <c r="J10" s="33"/>
      <c r="K10" s="33"/>
      <c r="L10" s="33"/>
      <c r="M10" s="42" t="e">
        <f>Arkusz1!$L10/(Arkusz1!$H10+Arkusz1!$I10)</f>
        <v>#DIV/0!</v>
      </c>
      <c r="N10" s="36">
        <f>Tabela10[[#This Row],[Wartość netto2]]+Tabela10[[#This Row],[Wartość podatku VAT2]]</f>
        <v>0</v>
      </c>
      <c r="O10" s="13"/>
      <c r="P10" s="11"/>
      <c r="Q10" s="34" t="s">
        <v>41</v>
      </c>
      <c r="R10" s="12"/>
      <c r="S10" s="12"/>
      <c r="T10" s="12"/>
      <c r="U10" s="12"/>
      <c r="V10" s="12"/>
      <c r="W10" s="74"/>
      <c r="X10" s="74"/>
      <c r="Y10" s="74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72"/>
    </row>
    <row r="11" spans="1:39" x14ac:dyDescent="0.25">
      <c r="A11" s="47">
        <v>7</v>
      </c>
      <c r="B11" s="48"/>
      <c r="C11" s="48"/>
      <c r="D11" s="49"/>
      <c r="E11" s="71"/>
      <c r="F11" s="50"/>
      <c r="G11" s="51">
        <f>Tabela10[[#This Row],[Wartość netto]]*0.23</f>
        <v>0</v>
      </c>
      <c r="H11" s="50"/>
      <c r="I11" s="50"/>
      <c r="J11" s="50"/>
      <c r="K11" s="50"/>
      <c r="L11" s="50"/>
      <c r="M11" s="52" t="e">
        <f>Arkusz1!$L11/(Arkusz1!$H11+Arkusz1!$I11)</f>
        <v>#DIV/0!</v>
      </c>
      <c r="N11" s="36">
        <f>Tabela10[[#This Row],[Wartość netto2]]+Tabela10[[#This Row],[Wartość podatku VAT2]]</f>
        <v>0</v>
      </c>
      <c r="O11" s="13"/>
      <c r="P11" s="11"/>
      <c r="Q11" s="34" t="s">
        <v>44</v>
      </c>
      <c r="R11" s="12"/>
      <c r="S11" s="12"/>
      <c r="T11" s="12"/>
      <c r="U11" s="12"/>
      <c r="V11" s="12"/>
      <c r="W11" s="74"/>
      <c r="X11" s="74"/>
      <c r="Y11" s="74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72"/>
    </row>
    <row r="12" spans="1:39" x14ac:dyDescent="0.25">
      <c r="A12" s="26">
        <v>8</v>
      </c>
      <c r="B12" s="31"/>
      <c r="C12" s="31"/>
      <c r="D12" s="32"/>
      <c r="E12" s="30"/>
      <c r="F12" s="33"/>
      <c r="G12" s="41">
        <f>Tabela10[[#This Row],[Wartość netto]]*0.23</f>
        <v>0</v>
      </c>
      <c r="H12" s="33"/>
      <c r="I12" s="33"/>
      <c r="J12" s="33"/>
      <c r="K12" s="33"/>
      <c r="L12" s="33"/>
      <c r="M12" s="42" t="e">
        <f>Arkusz1!$L12/(Arkusz1!$H12+Arkusz1!$I12)</f>
        <v>#DIV/0!</v>
      </c>
      <c r="N12" s="36">
        <f>Tabela10[[#This Row],[Wartość netto2]]+Tabela10[[#This Row],[Wartość podatku VAT2]]</f>
        <v>0</v>
      </c>
      <c r="O12" s="13"/>
      <c r="P12" s="11"/>
      <c r="Q12" s="35" t="s">
        <v>43</v>
      </c>
      <c r="R12" s="12"/>
      <c r="S12" s="12"/>
      <c r="T12" s="12"/>
      <c r="U12" s="12"/>
      <c r="V12" s="12"/>
      <c r="W12" s="74"/>
      <c r="X12" s="74"/>
      <c r="Y12" s="74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72"/>
    </row>
    <row r="13" spans="1:39" x14ac:dyDescent="0.25">
      <c r="A13" s="47">
        <v>9</v>
      </c>
      <c r="B13" s="48"/>
      <c r="C13" s="48"/>
      <c r="D13" s="49"/>
      <c r="E13" s="71"/>
      <c r="F13" s="50"/>
      <c r="G13" s="51">
        <f>Tabela10[[#This Row],[Wartość netto]]*0.23</f>
        <v>0</v>
      </c>
      <c r="H13" s="50"/>
      <c r="I13" s="50"/>
      <c r="J13" s="50"/>
      <c r="K13" s="50"/>
      <c r="L13" s="50"/>
      <c r="M13" s="52" t="e">
        <f>Arkusz1!$L13/(Arkusz1!$H13+Arkusz1!$I13)</f>
        <v>#DIV/0!</v>
      </c>
      <c r="N13" s="53">
        <f>Tabela10[[#This Row],[Wartość netto2]]+Tabela10[[#This Row],[Wartość podatku VAT2]]</f>
        <v>0</v>
      </c>
      <c r="O13" s="6"/>
      <c r="P13" s="11"/>
      <c r="Q13" s="11" t="s">
        <v>38</v>
      </c>
      <c r="R13" s="12"/>
      <c r="S13" s="12"/>
      <c r="T13" s="12"/>
      <c r="U13" s="12"/>
      <c r="V13" s="12"/>
      <c r="W13" s="74"/>
      <c r="X13" s="74"/>
      <c r="Y13" s="74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72"/>
    </row>
    <row r="14" spans="1:39" x14ac:dyDescent="0.25">
      <c r="A14" s="26">
        <v>10</v>
      </c>
      <c r="B14" s="31"/>
      <c r="C14" s="31"/>
      <c r="D14" s="32"/>
      <c r="E14" s="30"/>
      <c r="F14" s="33"/>
      <c r="G14" s="41">
        <f>Tabela10[[#This Row],[Wartość netto]]*0.23</f>
        <v>0</v>
      </c>
      <c r="H14" s="33"/>
      <c r="I14" s="33"/>
      <c r="J14" s="33"/>
      <c r="K14" s="33"/>
      <c r="L14" s="33"/>
      <c r="M14" s="42" t="e">
        <f>Arkusz1!$L14/(Arkusz1!$H14+Arkusz1!$I14)</f>
        <v>#DIV/0!</v>
      </c>
      <c r="N14" s="36">
        <f>Tabela10[[#This Row],[Wartość netto2]]+Tabela10[[#This Row],[Wartość podatku VAT2]]</f>
        <v>0</v>
      </c>
      <c r="O14" s="6"/>
      <c r="P14" s="11"/>
      <c r="Q14" s="11"/>
      <c r="R14" s="12"/>
      <c r="S14" s="12"/>
      <c r="T14" s="12"/>
      <c r="U14" s="12"/>
      <c r="V14" s="12"/>
      <c r="W14" s="74"/>
      <c r="X14" s="74"/>
      <c r="Y14" s="74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72"/>
    </row>
    <row r="15" spans="1:39" x14ac:dyDescent="0.25">
      <c r="A15" s="47">
        <v>11</v>
      </c>
      <c r="B15" s="57"/>
      <c r="C15" s="57"/>
      <c r="D15" s="58"/>
      <c r="E15" s="71"/>
      <c r="F15" s="59"/>
      <c r="G15" s="51">
        <f>Tabela10[[#This Row],[Wartość netto]]*0.23</f>
        <v>0</v>
      </c>
      <c r="H15" s="59"/>
      <c r="I15" s="59"/>
      <c r="J15" s="59"/>
      <c r="K15" s="59"/>
      <c r="L15" s="59"/>
      <c r="M15" s="60"/>
      <c r="N15" s="36">
        <f>Tabela10[[#This Row],[Wartość netto2]]+Tabela10[[#This Row],[Wartość podatku VAT2]]</f>
        <v>0</v>
      </c>
      <c r="O15" s="6"/>
      <c r="P15" s="11"/>
      <c r="Q15" s="11"/>
      <c r="R15" s="12"/>
      <c r="S15" s="12"/>
      <c r="T15" s="12"/>
      <c r="U15" s="12"/>
      <c r="V15" s="12"/>
      <c r="W15" s="74"/>
      <c r="X15" s="74"/>
      <c r="Y15" s="74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72"/>
    </row>
    <row r="16" spans="1:39" x14ac:dyDescent="0.25">
      <c r="A16" s="61">
        <v>12</v>
      </c>
      <c r="B16" s="62"/>
      <c r="C16" s="62"/>
      <c r="D16" s="63"/>
      <c r="E16" s="30"/>
      <c r="F16" s="64"/>
      <c r="G16" s="65">
        <f>Tabela10[[#This Row],[Wartość netto]]*0.23</f>
        <v>0</v>
      </c>
      <c r="H16" s="64"/>
      <c r="I16" s="64"/>
      <c r="J16" s="64"/>
      <c r="K16" s="64"/>
      <c r="L16" s="64"/>
      <c r="M16" s="66" t="e">
        <f>Arkusz1!$L16/(Arkusz1!$H16+Arkusz1!$I16)</f>
        <v>#DIV/0!</v>
      </c>
      <c r="N16" s="53">
        <f>Tabela10[[#This Row],[Wartość netto2]]+Tabela10[[#This Row],[Wartość podatku VAT2]]</f>
        <v>0</v>
      </c>
      <c r="O16" s="6"/>
      <c r="P16" s="11"/>
      <c r="Q16" s="11"/>
      <c r="R16" s="12"/>
      <c r="S16" s="12"/>
      <c r="T16" s="12"/>
      <c r="U16" s="12"/>
      <c r="V16" s="12"/>
      <c r="W16" s="74"/>
      <c r="X16" s="74"/>
      <c r="Y16" s="74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72"/>
    </row>
    <row r="17" spans="1:39" ht="24.75" customHeight="1" thickBot="1" x14ac:dyDescent="0.3">
      <c r="A17" s="38" t="s">
        <v>27</v>
      </c>
      <c r="B17" s="39"/>
      <c r="C17" s="39"/>
      <c r="D17" s="39"/>
      <c r="E17" s="39"/>
      <c r="F17" s="67">
        <f>SUBTOTAL(109,Tabela10[Wartość netto])</f>
        <v>0</v>
      </c>
      <c r="G17" s="67">
        <f>SUBTOTAL(109,Tabela10[Wartość podatku VAT])</f>
        <v>0</v>
      </c>
      <c r="H17" s="67">
        <f>SUBTOTAL(109,Tabela10[Wartość netto2])</f>
        <v>0</v>
      </c>
      <c r="I17" s="67">
        <f>SUBTOTAL(109,Tabela10[Wartość podatku VAT2])</f>
        <v>0</v>
      </c>
      <c r="J17" s="67">
        <f>SUBTOTAL(109,Tabela10[Wartość netto3])</f>
        <v>0</v>
      </c>
      <c r="K17" s="67">
        <f>SUBTOTAL(109,Tabela10[Wartość podatku VAT5])</f>
        <v>0</v>
      </c>
      <c r="L17" s="67">
        <f>SUBTOTAL(109,Tabela10[Kwota dofinansowania])</f>
        <v>0</v>
      </c>
      <c r="M17" s="40"/>
      <c r="N17" s="29">
        <f>SUBTOTAL(109,Tabela10[Kolumna2])</f>
        <v>0</v>
      </c>
      <c r="O17"/>
      <c r="P17" s="11"/>
      <c r="Q17" s="11"/>
      <c r="R17" s="12"/>
      <c r="S17" s="12"/>
      <c r="T17" s="12"/>
      <c r="U17" s="12"/>
      <c r="V17" s="12"/>
      <c r="W17" s="74"/>
      <c r="X17" s="74"/>
      <c r="Y17" s="74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72"/>
    </row>
    <row r="18" spans="1:39" ht="31.5" customHeight="1" x14ac:dyDescent="0.25">
      <c r="A18" s="83"/>
      <c r="B18" s="84"/>
      <c r="C18" s="84"/>
      <c r="D18" s="84"/>
      <c r="E18" s="85"/>
      <c r="F18" s="89">
        <f>Tabela10[[#Totals],[Wartość netto]]+Tabela10[[#Totals],[Wartość podatku VAT]]</f>
        <v>0</v>
      </c>
      <c r="G18" s="90"/>
      <c r="H18" s="93">
        <f>Tabela10[[#Totals],[Wartość netto2]]+Tabela10[[#Totals],[Wartość podatku VAT2]]</f>
        <v>0</v>
      </c>
      <c r="I18" s="90"/>
      <c r="J18" s="93">
        <f>Tabela10[[#Totals],[Wartość netto3]]+Tabela10[[#Totals],[Wartość podatku VAT5]]</f>
        <v>0</v>
      </c>
      <c r="K18" s="95"/>
      <c r="L18" s="104"/>
      <c r="M18"/>
      <c r="N18" s="3"/>
      <c r="O18"/>
      <c r="P18" s="13"/>
      <c r="Q18" s="13"/>
      <c r="R18" s="72"/>
      <c r="S18" s="72"/>
      <c r="T18" s="72"/>
      <c r="U18" s="72"/>
      <c r="V18" s="72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72"/>
    </row>
    <row r="19" spans="1:39" ht="12.75" customHeight="1" thickBot="1" x14ac:dyDescent="0.3">
      <c r="A19" s="86"/>
      <c r="B19" s="87"/>
      <c r="C19" s="87"/>
      <c r="D19" s="87"/>
      <c r="E19" s="88"/>
      <c r="F19" s="91"/>
      <c r="G19" s="92"/>
      <c r="H19" s="94"/>
      <c r="I19" s="92"/>
      <c r="J19" s="94"/>
      <c r="K19" s="96"/>
      <c r="L19" s="104"/>
      <c r="M19"/>
      <c r="N19" s="3"/>
      <c r="O19"/>
      <c r="P19" s="13"/>
      <c r="Q19" s="13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</row>
    <row r="20" spans="1:39" ht="27" customHeight="1" x14ac:dyDescent="0.25">
      <c r="D20"/>
      <c r="E20" s="28"/>
      <c r="F20" s="4"/>
      <c r="G20" s="4"/>
      <c r="H20" s="4"/>
      <c r="I20" s="4"/>
      <c r="J20" s="4"/>
      <c r="K20" s="4"/>
      <c r="L20" s="27"/>
      <c r="M20"/>
      <c r="N20" s="3"/>
      <c r="O20"/>
      <c r="P20" s="13"/>
      <c r="Q20" s="13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</row>
    <row r="21" spans="1:39" ht="27" customHeight="1" x14ac:dyDescent="0.25">
      <c r="D21"/>
      <c r="E21" s="28"/>
      <c r="F21" s="4"/>
      <c r="G21" s="4"/>
      <c r="H21" s="4"/>
      <c r="I21" s="4"/>
      <c r="J21" s="4"/>
      <c r="K21" s="4"/>
      <c r="L21" s="27"/>
      <c r="M21"/>
      <c r="N21" s="3"/>
      <c r="O21"/>
      <c r="P21" s="6"/>
      <c r="Q21" s="6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72"/>
      <c r="AI21" s="72"/>
      <c r="AJ21" s="72"/>
      <c r="AK21" s="72"/>
      <c r="AL21" s="72"/>
      <c r="AM21" s="72"/>
    </row>
    <row r="22" spans="1:39" ht="18.75" customHeight="1" x14ac:dyDescent="0.25">
      <c r="D22"/>
      <c r="E22" s="28"/>
      <c r="F22" s="97"/>
      <c r="G22" s="97"/>
      <c r="H22" s="97"/>
      <c r="I22" s="97"/>
      <c r="J22" s="97"/>
      <c r="K22" s="97"/>
      <c r="L22" s="27"/>
      <c r="M22"/>
      <c r="N22" s="3"/>
      <c r="O22"/>
      <c r="P22" s="6"/>
      <c r="Q22" s="6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72"/>
      <c r="AI22" s="72"/>
      <c r="AJ22" s="72"/>
      <c r="AK22" s="72"/>
      <c r="AL22" s="72"/>
      <c r="AM22" s="72"/>
    </row>
    <row r="23" spans="1:39" ht="63" customHeight="1" x14ac:dyDescent="0.25">
      <c r="B23" s="44"/>
      <c r="C23" s="44"/>
      <c r="D23" s="98" t="s">
        <v>46</v>
      </c>
      <c r="E23" s="98"/>
      <c r="F23" s="98"/>
      <c r="G23" s="98"/>
      <c r="H23" s="79">
        <f>((SUMIF(Tabela10[Podstawa prawna],  "Rozporządzenia Ministra Funduszy i Polityki Regionalnej z dnia 26 stycznia 2023 r. w sprawie udzielenia regionalnej pomocy inwestycyjnej ze środków Funduszu na rzecz Sprawiedliwej Transformacji w ramach regionalnych programów na lata 2021-2027", Tabela10[Kolumna2])))</f>
        <v>0</v>
      </c>
      <c r="I23" s="79"/>
      <c r="J23" s="79"/>
      <c r="K23" s="79"/>
      <c r="L23" s="43">
        <f>((SUMIF(Tabela10[Podstawa prawna], "Rozporządzenia Ministra Funduszy i Polityki Regionalnej z dnia 26 stycznia 2023 r. w sprawie udzielenia regionalnej pomocy inwestycyjnej ze środków Funduszu na rzecz Sprawiedliwej Transformacji w ramach regionalnych programów na lata 2021-2027", Tabela10[Kwota dofinansowania])))</f>
        <v>0</v>
      </c>
      <c r="M23" s="76" t="e">
        <f t="shared" ref="M23:M28" si="0">L23/H23</f>
        <v>#DIV/0!</v>
      </c>
      <c r="N23" s="3"/>
      <c r="O23"/>
      <c r="P23" s="6"/>
      <c r="Q23" s="6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ht="47.25" customHeight="1" x14ac:dyDescent="0.25">
      <c r="B24" s="44"/>
      <c r="C24" s="44"/>
      <c r="D24" s="99" t="s">
        <v>47</v>
      </c>
      <c r="E24" s="99"/>
      <c r="F24" s="99"/>
      <c r="G24" s="99"/>
      <c r="H24" s="103">
        <f>((SUMIF(Tabela10[Podstawa prawna],  "Rozporządzenia Ministra Funduszy i Polityki Regionalnej z dnia 29 września 2022 r. w sprawie udzielania pomocy de minimis w ramach regionalnych programów na lata 2021–2027", Tabela10[Kolumna2])))</f>
        <v>0</v>
      </c>
      <c r="I24" s="103"/>
      <c r="J24" s="69"/>
      <c r="K24" s="69"/>
      <c r="L24" s="56">
        <f>((SUMIF(Tabela10[Podstawa prawna], "Rozporządzenia Ministra Funduszy i Polityki Regionalnej z dnia 29 września 2022 r. w sprawie udzielania pomocy de minimis w ramach regionalnych programów na lata 2021–2027", Tabela10[Kwota dofinansowania])))</f>
        <v>0</v>
      </c>
      <c r="M24" s="77" t="e">
        <f t="shared" si="0"/>
        <v>#DIV/0!</v>
      </c>
      <c r="N24" s="3"/>
      <c r="O24"/>
      <c r="P24" s="6"/>
      <c r="Q24" s="6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ht="60.75" customHeight="1" x14ac:dyDescent="0.25">
      <c r="B25" s="44"/>
      <c r="C25" s="44"/>
      <c r="D25" s="98" t="s">
        <v>42</v>
      </c>
      <c r="E25" s="98"/>
      <c r="F25" s="98"/>
      <c r="G25" s="98"/>
      <c r="H25" s="79">
        <f>((SUMIF(Tabela10[Podstawa prawna], "Rozporządzenie Ministra Funduszy i Polityki Regionalnej z dnia 12 lipca 2023 r. w sprawie udzielania pomocy na wspieranie innowacyjności oraz na innowacje procesowe i organizacyjne w ramach regionalnych programów na lata 2021–2027", Tabela10[Kolumna2])))</f>
        <v>0</v>
      </c>
      <c r="I25" s="79"/>
      <c r="J25" s="79"/>
      <c r="K25" s="79"/>
      <c r="L25" s="43">
        <f>((SUMIF(Tabela10[Podstawa prawna], "Rozporządzenie Ministra Funduszy i Polityki Regionalnej z dnia 12 lipca 2023 r. w sprawie udzielania pomocy na wspieranie innowacyjności oraz na innowacje procesowe i organizacyjne w ramach regionalnych programów na lata 2021–2027", Tabela10[Kwota dofinansowania])))</f>
        <v>0</v>
      </c>
      <c r="M25" s="76" t="e">
        <f t="shared" si="0"/>
        <v>#DIV/0!</v>
      </c>
      <c r="N25" s="3"/>
      <c r="O25"/>
      <c r="P25" s="6"/>
      <c r="Q25" s="6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ht="59.25" customHeight="1" x14ac:dyDescent="0.25">
      <c r="B26" s="45"/>
      <c r="C26" s="45"/>
      <c r="D26" s="105" t="s">
        <v>48</v>
      </c>
      <c r="E26" s="105"/>
      <c r="F26" s="105"/>
      <c r="G26" s="105"/>
      <c r="H26" s="103">
        <f>((SUMIF(Tabela10[Podstawa prawna],  "Rozporządzenie Ministra Funduszy i Polityki Regionalnej z dnia 28 lipca 2023 r. w sprawie udzielania pomocy szkoleniowej w zakresie celu polityki CP1 oraz celu szczegółowego FST w ramach regionalnych programów na lata 2021–2027", Tabela10[Kolumna2])))</f>
        <v>0</v>
      </c>
      <c r="I26" s="103"/>
      <c r="J26" s="69"/>
      <c r="K26" s="69"/>
      <c r="L26" s="56">
        <f>((SUMIF(Tabela10[Podstawa prawna], "Rozporządzenie Ministra Funduszy i Polityki Regionalnej z dnia 28 lipca 2023 r. w sprawie udzielania pomocy szkoleniowej w zakresie celu polityki CP1 oraz celu szczegółowego FST w ramach regionalnych programów na lata 2021–2027", Tabela10[Kwota dofinansowania])))</f>
        <v>0</v>
      </c>
      <c r="M26" s="77" t="e">
        <f t="shared" si="0"/>
        <v>#DIV/0!</v>
      </c>
      <c r="N26" s="3"/>
      <c r="O26"/>
      <c r="P26" s="6"/>
      <c r="Q26" s="6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ht="60" customHeight="1" x14ac:dyDescent="0.25">
      <c r="B27" s="44"/>
      <c r="C27" s="44"/>
      <c r="D27" s="98" t="s">
        <v>49</v>
      </c>
      <c r="E27" s="98"/>
      <c r="F27" s="98"/>
      <c r="G27" s="98"/>
      <c r="H27" s="79">
        <f>((SUMIF(Tabela10[Podstawa prawna], "Rozporządzenie Ministra Funduszy i Polityki Regionalnej z dnia 11 grudnia 2022 r. w sprawie udzielania pomocy na inwestycje wspierające efektywność energetyczną w ramach regionalnych programów na lata 2021–2027", Tabela10[Kolumna2])))</f>
        <v>0</v>
      </c>
      <c r="I27" s="79"/>
      <c r="J27" s="79"/>
      <c r="K27" s="79"/>
      <c r="L27" s="43">
        <f>((SUMIF(Tabela10[Podstawa prawna], "Rozporządzenie Ministra Funduszy i Polityki Regionalnej z dnia 11 grudnia 2022 r. w sprawie udzielania pomocy na inwestycje wspierające efektywność energetyczną w ramach regionalnych programów na lata 2021–2027", Tabela10[Kwota dofinansowania])))</f>
        <v>0</v>
      </c>
      <c r="M27" s="76" t="e">
        <f t="shared" si="0"/>
        <v>#DIV/0!</v>
      </c>
      <c r="N27" s="3"/>
      <c r="O27"/>
      <c r="P27" s="6"/>
      <c r="Q27" s="6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x14ac:dyDescent="0.25">
      <c r="B28" s="46"/>
      <c r="C28" s="46"/>
      <c r="D28" s="78" t="s">
        <v>38</v>
      </c>
      <c r="E28" s="78"/>
      <c r="F28" s="78"/>
      <c r="G28" s="78"/>
      <c r="H28" s="103">
        <f>((SUMIF(Tabela10[Podstawa prawna],  "Nie dotyczy", Tabela10[Kolumna2])))</f>
        <v>0</v>
      </c>
      <c r="I28" s="103"/>
      <c r="J28" s="70"/>
      <c r="K28" s="70"/>
      <c r="L28" s="101">
        <f>((SUMIF(Tabela10[Podstawa prawna], "Nie dotyczy", Tabela10[Kwota dofinansowania])))</f>
        <v>0</v>
      </c>
      <c r="M28" s="102" t="e">
        <f t="shared" si="0"/>
        <v>#DIV/0!</v>
      </c>
      <c r="N28" s="3"/>
      <c r="O28"/>
      <c r="P28"/>
      <c r="Q28"/>
    </row>
    <row r="29" spans="1:39" x14ac:dyDescent="0.25">
      <c r="B29" s="46"/>
      <c r="C29" s="46"/>
      <c r="D29" s="78"/>
      <c r="E29" s="78"/>
      <c r="F29" s="78"/>
      <c r="G29" s="78"/>
      <c r="H29" s="103"/>
      <c r="I29" s="103"/>
      <c r="J29" s="70"/>
      <c r="K29" s="70"/>
      <c r="L29" s="101"/>
      <c r="M29" s="102"/>
      <c r="N29" s="3"/>
      <c r="O29"/>
      <c r="P29"/>
      <c r="Q29"/>
    </row>
    <row r="30" spans="1:39" x14ac:dyDescent="0.25">
      <c r="C30" s="100"/>
      <c r="D30" s="100"/>
      <c r="E30" s="100"/>
      <c r="F30"/>
      <c r="G30"/>
      <c r="H30"/>
      <c r="I30"/>
      <c r="J30"/>
      <c r="K30"/>
      <c r="L30"/>
      <c r="M30"/>
      <c r="N30" s="3"/>
      <c r="O30"/>
      <c r="P30"/>
    </row>
    <row r="31" spans="1:39" x14ac:dyDescent="0.25">
      <c r="C31" s="100"/>
      <c r="D31" s="100"/>
      <c r="E31" s="100"/>
      <c r="F31" s="4"/>
      <c r="G31" s="4"/>
      <c r="H31" s="4"/>
      <c r="I31" s="4"/>
      <c r="J31" s="4"/>
      <c r="K31" s="4"/>
      <c r="L31" s="4"/>
      <c r="M31"/>
    </row>
    <row r="32" spans="1:39" x14ac:dyDescent="0.25">
      <c r="C32" s="100"/>
      <c r="D32" s="100"/>
      <c r="E32" s="100"/>
      <c r="F32"/>
      <c r="G32"/>
      <c r="H32"/>
      <c r="I32"/>
      <c r="J32"/>
      <c r="K32"/>
      <c r="L32"/>
      <c r="M32"/>
    </row>
    <row r="33" spans="3:5" x14ac:dyDescent="0.25">
      <c r="C33" s="100"/>
      <c r="D33" s="100"/>
      <c r="E33" s="100"/>
    </row>
  </sheetData>
  <mergeCells count="33">
    <mergeCell ref="C30:E31"/>
    <mergeCell ref="C32:E33"/>
    <mergeCell ref="L28:L29"/>
    <mergeCell ref="M28:M29"/>
    <mergeCell ref="F3:G3"/>
    <mergeCell ref="H3:I3"/>
    <mergeCell ref="J3:K3"/>
    <mergeCell ref="L3:M3"/>
    <mergeCell ref="J25:K25"/>
    <mergeCell ref="H24:I24"/>
    <mergeCell ref="H26:I26"/>
    <mergeCell ref="L18:L19"/>
    <mergeCell ref="H28:I29"/>
    <mergeCell ref="D25:G25"/>
    <mergeCell ref="D26:G26"/>
    <mergeCell ref="D27:G27"/>
    <mergeCell ref="J27:K27"/>
    <mergeCell ref="A18:E19"/>
    <mergeCell ref="H23:I23"/>
    <mergeCell ref="J23:K23"/>
    <mergeCell ref="F18:G19"/>
    <mergeCell ref="H18:I19"/>
    <mergeCell ref="J18:K19"/>
    <mergeCell ref="F22:G22"/>
    <mergeCell ref="H22:I22"/>
    <mergeCell ref="J22:K22"/>
    <mergeCell ref="D23:G23"/>
    <mergeCell ref="D24:G24"/>
    <mergeCell ref="D28:G29"/>
    <mergeCell ref="H25:I25"/>
    <mergeCell ref="B3:E3"/>
    <mergeCell ref="H27:I27"/>
    <mergeCell ref="A1:C1"/>
  </mergeCells>
  <dataValidations count="2">
    <dataValidation type="list" showInputMessage="1" showErrorMessage="1" sqref="D5:D16">
      <formula1>$P$7:$P$9</formula1>
    </dataValidation>
    <dataValidation type="list" allowBlank="1" showInputMessage="1" showErrorMessage="1" sqref="E5:E16">
      <formula1>$Q$8:$Q$13</formula1>
    </dataValidation>
  </dataValidations>
  <pageMargins left="0.23622047244094491" right="0.23622047244094491" top="0.74803149606299213" bottom="0.74803149606299213" header="0.31496062992125984" footer="0.31496062992125984"/>
  <pageSetup paperSize="9" scale="5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7</vt:i4>
      </vt:variant>
    </vt:vector>
  </HeadingPairs>
  <TitlesOfParts>
    <vt:vector size="8" baseType="lpstr">
      <vt:lpstr>Arkusz1</vt:lpstr>
      <vt:lpstr>nazwa</vt:lpstr>
      <vt:lpstr>pomoc</vt:lpstr>
      <vt:lpstr>Pomoc_publiczna</vt:lpstr>
      <vt:lpstr>Pomoc_publiczna_Pomoc_de_minimis_Bez_pomocy</vt:lpstr>
      <vt:lpstr>Pomoc1</vt:lpstr>
      <vt:lpstr>Pomoc2</vt:lpstr>
      <vt:lpstr>pomoc3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2023-11-27T10:04:09Z</dcterms:modified>
</cp:coreProperties>
</file>