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2958651C-3103-4A19-A283-9E0F9BABD89E}" xr6:coauthVersionLast="47" xr6:coauthVersionMax="47" xr10:uidLastSave="{00000000-0000-0000-0000-000000000000}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nazwa">Arkusz1!$P$8:$P$12</definedName>
    <definedName name="pomoc">Arkusz1!$P$8:$P$12</definedName>
    <definedName name="Pomoc_publiczna">Arkusz1!$P$8:$P$12</definedName>
    <definedName name="Pomoc_publiczna_Pomoc_de_minimis_Bez_pomocy">Arkusz1!$P$8:$P$12</definedName>
    <definedName name="Pomoc1">Arkusz1!$D$8</definedName>
    <definedName name="Pomoc2">Arkusz1!$D$8</definedName>
    <definedName name="pomoc3">Arkusz1!$P$8:$P$12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1" l="1"/>
  <c r="H31" i="1"/>
  <c r="L30" i="1"/>
  <c r="H30" i="1"/>
  <c r="L29" i="1"/>
  <c r="L28" i="1"/>
  <c r="L27" i="1"/>
  <c r="H27" i="1"/>
  <c r="L26" i="1"/>
  <c r="L25" i="1"/>
  <c r="L24" i="1"/>
  <c r="L32" i="1"/>
  <c r="H32" i="1"/>
  <c r="M32" i="1" l="1"/>
  <c r="M31" i="1" l="1"/>
  <c r="M17" i="1"/>
  <c r="M18" i="1"/>
  <c r="N18" i="1" l="1"/>
  <c r="N11" i="1"/>
  <c r="N10" i="1"/>
  <c r="N9" i="1"/>
  <c r="N8" i="1"/>
  <c r="N12" i="1"/>
  <c r="N13" i="1"/>
  <c r="N14" i="1"/>
  <c r="N15" i="1"/>
  <c r="N16" i="1"/>
  <c r="N17" i="1"/>
  <c r="N19" i="1"/>
  <c r="H26" i="1" l="1"/>
  <c r="M26" i="1" s="1"/>
  <c r="H29" i="1"/>
  <c r="M29" i="1" s="1"/>
  <c r="H24" i="1"/>
  <c r="M24" i="1" s="1"/>
  <c r="H28" i="1"/>
  <c r="M28" i="1" s="1"/>
  <c r="H25" i="1"/>
  <c r="M25" i="1" s="1"/>
  <c r="M30" i="1"/>
  <c r="M27" i="1"/>
  <c r="N20" i="1"/>
  <c r="L20" i="1"/>
  <c r="K20" i="1"/>
  <c r="J20" i="1"/>
  <c r="I20" i="1"/>
  <c r="H20" i="1"/>
  <c r="G20" i="1"/>
  <c r="F20" i="1"/>
  <c r="H21" i="1" l="1"/>
  <c r="J21" i="1"/>
  <c r="F21" i="1"/>
  <c r="M9" i="1" l="1"/>
  <c r="M10" i="1"/>
  <c r="M11" i="1"/>
  <c r="M12" i="1"/>
  <c r="M13" i="1"/>
  <c r="M14" i="1"/>
  <c r="M15" i="1"/>
  <c r="M16" i="1"/>
  <c r="M19" i="1"/>
  <c r="M8" i="1"/>
</calcChain>
</file>

<file path=xl/sharedStrings.xml><?xml version="1.0" encoding="utf-8"?>
<sst xmlns="http://schemas.openxmlformats.org/spreadsheetml/2006/main" count="60" uniqueCount="59">
  <si>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</si>
  <si>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</si>
  <si>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</si>
  <si>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</si>
  <si>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</si>
  <si>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</si>
  <si>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</si>
  <si>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Pomoc publiczna/Pomoc de minimis/Bez pomocy</t>
  </si>
  <si>
    <t>Pomoc de minimis</t>
  </si>
  <si>
    <t>Wartość ogółem kosztu</t>
  </si>
  <si>
    <t>Podstawa prawna</t>
  </si>
  <si>
    <t>Wartość podatku VAT</t>
  </si>
  <si>
    <t>Lp.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</si>
  <si>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</si>
  <si>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</si>
  <si>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</si>
  <si>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</si>
  <si>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</si>
  <si>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</si>
  <si>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</si>
  <si>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</si>
  <si>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</si>
  <si>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</si>
  <si>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</si>
  <si>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</si>
  <si>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Kolumna1</t>
  </si>
  <si>
    <t>Suma</t>
  </si>
  <si>
    <t>TAK</t>
  </si>
  <si>
    <t>POMOC</t>
  </si>
  <si>
    <t>PODSTAWA</t>
  </si>
  <si>
    <t>NIE</t>
  </si>
  <si>
    <t>Pomoc publiczna</t>
  </si>
  <si>
    <t>Bez pomocy</t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</si>
  <si>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</si>
  <si>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3</t>
    </r>
  </si>
  <si>
    <r>
      <t>Wartość podatku VAT</t>
    </r>
    <r>
      <rPr>
        <b/>
        <sz val="11"/>
        <color theme="4" tint="0.59999389629810485"/>
        <rFont val="Calibri"/>
        <family val="2"/>
        <charset val="238"/>
        <scheme val="minor"/>
      </rPr>
      <t>5</t>
    </r>
  </si>
  <si>
    <r>
      <t>Wartość netto</t>
    </r>
    <r>
      <rPr>
        <b/>
        <sz val="11"/>
        <color theme="4" tint="0.59999389629810485"/>
        <rFont val="Calibri"/>
        <family val="2"/>
        <charset val="238"/>
        <scheme val="minor"/>
      </rPr>
      <t>2</t>
    </r>
  </si>
  <si>
    <t>Nie dotyczy</t>
  </si>
  <si>
    <t>Kolumna2</t>
  </si>
  <si>
    <t>Dofinansowanie</t>
  </si>
  <si>
    <t xml:space="preserve">Tytuł projektu: </t>
  </si>
  <si>
    <t xml:space="preserve">
Wnioskodawca: 
</t>
  </si>
  <si>
    <t>Załącznik nr 16 do Wniosku o dofinansowanie - Zakres finansowy projektu</t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</si>
  <si>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12 lipca 2023 r. w sprawie udzielania mikroprzedsiębiorcom, małym lub średnim przedsiębiorcom pomocy na usługi doradcze oraz na udział w targach w ramach regionalnych programów na lata 2021–2027</t>
    </r>
  </si>
  <si>
    <r>
      <rPr>
        <b/>
        <sz val="11"/>
        <rFont val="Calibri"/>
        <family val="2"/>
        <charset val="238"/>
        <scheme val="minor"/>
      </rPr>
      <t>Suma</t>
    </r>
    <r>
      <rPr>
        <sz val="11"/>
        <rFont val="Calibri"/>
        <family val="2"/>
        <charset val="238"/>
        <scheme val="minor"/>
      </rPr>
      <t xml:space="preserve"> - Rozporządzenie Ministra Funduszy i Polityki Regionalnej z dnia 7 grudnia 2023 r. w sprawie udzielania pomocy inwestycyjnej na efektywne gospodarowanie zasobami i wspieranie przechodzenia na gospodarkę o obiegu zamkniętym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</si>
  <si>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28 lipca 2023 r. w sprawie udzielania pomocy szkoleniowej w zakresie celu polityki CP1 oraz celu szczegółowego Funduszu na rzecz Sprawiedliwej Transformacji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</si>
  <si>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11 grudnia 2022 r. w sprawie udzielania pomocy na inwestycje w układy wysokosprawnej kogeneracji oraz na propagowanie energii ze źródeł odnawialnych w ramach regionalnych programów na lata 2021–2027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</si>
  <si>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7 grudnia 2023 r. zmieniające rozporządzenie w sprawie udzielania pomocy na inwestycje w układy wysokosprawnej kogeneracji oraz na propagowanie energii ze źródeł odnawialnych w ramach regionalnych programów na lata 2021‒2027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</si>
  <si>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26 stycznia 2023 r. w sprawie udzielenia regionalnej pomocy inwestycyjnej ze środków Funduszu na rzecz Sprawiedliwej Transformacji w ramach regionalnych programów na lata 2021-2027</t>
    </r>
  </si>
  <si>
    <r>
      <rPr>
        <b/>
        <sz val="11"/>
        <rFont val="Calibri"/>
        <family val="2"/>
        <charset val="238"/>
        <scheme val="minor"/>
      </rPr>
      <t xml:space="preserve">Suma </t>
    </r>
    <r>
      <rPr>
        <sz val="11"/>
        <rFont val="Calibri"/>
        <family val="2"/>
        <charset val="238"/>
        <scheme val="minor"/>
      </rPr>
      <t>- Rozporządzenie Ministra Funduszy i Polityki Regionalnej z dnia 29 września 2022 r. w sprawie udzielania pomocy de minimis w ramach regionalnych programów na lata 2021–2027</t>
    </r>
  </si>
  <si>
    <t>Rozporządzenie MFiPR z dnia 26 stycznia 2023 r. w sprawie udzielenia regionalnej pomocy inwestycyjnej ze środków Funduszu na rzecz Sprawiedliwej Transformacji w ramach regionalnych programów na lata 2021-2027</t>
  </si>
  <si>
    <t>Rozporządzenie MFiPR z dnia 29 września 2022 r. w sprawie udzielania pomocy de minimis w ramach regionalnych programów na lata 2021–2027</t>
  </si>
  <si>
    <t>Rozporządzenie MFiPR z dnia 12 lipca 2023 r. w sprawie udzielania pomocy na wspieranie innowacyjności oraz na innowacje procesowe i organizacyjne w ramach regionalnych programów na lata 2021–2027</t>
  </si>
  <si>
    <t>Rozporządzenie MFiPR z dnia 12 lipca 2023 r. w sprawie udzielania mikroprzedsiębiorcom, małym lub średnim przedsiębiorcom pomocy na usługi doradcze oraz na udział w targach w ramach regionalnych programów na lata 2021–2027</t>
  </si>
  <si>
    <t>Rozporządzenie MFiPR z dnia 28 lipca 2023 r. w sprawie udzielania pomocy szkoleniowej w zakresie celu polityki CP1 oraz celu szczegółowego Funduszu na rzecz Sprawiedliwej Transformacji w ramach regionalnych programów na lata 2021–2027</t>
  </si>
  <si>
    <t>Rozporządzenie MFiPR z dnia 7 grudnia 2023 r. zmieniające rozporządzenie w sprawie udzielania pomocy na inwestycje w układy wysokosprawnej kogeneracji oraz na propagowanie energii ze źródeł odnawialnych w ramach regionalnych programów na lata 2021‒2027</t>
  </si>
  <si>
    <t>Rozporządzenie MFiPR z dnia 7 grudnia 2023 r. w sprawie udzielania pomocy inwestycyjnej na efektywne gospodarowanie zasobami i wspieranie przechodzenia na gospodarkę o obiegu zamkniętym w ramach regionalnych programów na lata 2021–2027</t>
  </si>
  <si>
    <t>Rozporządzenie MFiPR z dnia 11 grudnia 2022 r. w sprawie udzielania pomocy na inwestycje w układy wysokosprawnej kogeneracji oraz na propagowanie energii ze źródeł odnawialnych w ramach regionalnych programów na lata 2021–2027</t>
  </si>
  <si>
    <r>
      <rPr>
        <b/>
        <sz val="11"/>
        <rFont val="Calibri"/>
        <family val="2"/>
        <charset val="238"/>
        <scheme val="minor"/>
      </rPr>
      <t>Suma</t>
    </r>
    <r>
      <rPr>
        <sz val="11"/>
        <rFont val="Calibri"/>
        <family val="2"/>
        <charset val="238"/>
        <scheme val="minor"/>
      </rPr>
      <t xml:space="preserve"> - Rozporządzenie Ministra Funduszy i Polityki Regionalnej z dnia 12 lipca 2023 r. w sprawie udzielania pomocy na wspieranie innowacyjności oraz na innowacje procesowe i organizacyjne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</si>
</sst>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b/>
      <sz val="11"/>
      <color theme="4" tint="0.59999389629810485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1"/>
      <color theme="4" tint="-0.499984740745262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b/>
      <sz val="12"/>
      <color theme="4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4"/>
      <color theme="4" tint="-0.49998474074526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/>
    <xf numFmtId="4" fontId="0" fillId="0" borderId="0" xfId="0" applyNumberFormat="1" applyAlignment="1">
      <alignment horizontal="center" vertical="center"/>
    </xf>
    <xf numFmtId="0" fontId="5" fillId="0" borderId="0" xfId="0" applyFont="1" applyProtection="1">
      <protection locked="0"/>
    </xf>
    <xf numFmtId="0" fontId="7" fillId="0" borderId="0" xfId="0" applyFont="1"/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Protection="1">
      <protection locked="0"/>
    </xf>
    <xf numFmtId="0" fontId="4" fillId="0" borderId="0" xfId="0" applyFont="1"/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Protection="1">
      <protection locked="0"/>
    </xf>
    <xf numFmtId="0" fontId="13" fillId="2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16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/>
    <xf numFmtId="4" fontId="5" fillId="0" borderId="0" xfId="0" applyNumberFormat="1" applyFont="1"/>
    <xf numFmtId="0" fontId="13" fillId="2" borderId="0" xfId="0" applyFont="1" applyFill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0" fontId="16" fillId="3" borderId="0" xfId="0" applyFont="1" applyFill="1" applyAlignment="1">
      <alignment vertical="center" wrapText="1"/>
    </xf>
    <xf numFmtId="4" fontId="16" fillId="3" borderId="0" xfId="0" applyNumberFormat="1" applyFont="1" applyFill="1" applyAlignment="1">
      <alignment vertical="center" wrapText="1"/>
    </xf>
    <xf numFmtId="0" fontId="17" fillId="3" borderId="0" xfId="0" applyFont="1" applyFill="1" applyAlignment="1" applyProtection="1">
      <alignment vertical="center"/>
      <protection locked="0"/>
    </xf>
    <xf numFmtId="0" fontId="3" fillId="7" borderId="4" xfId="0" applyFont="1" applyFill="1" applyBorder="1" applyAlignment="1">
      <alignment horizontal="center"/>
    </xf>
    <xf numFmtId="0" fontId="2" fillId="7" borderId="1" xfId="0" applyFont="1" applyFill="1" applyBorder="1" applyAlignment="1">
      <alignment wrapText="1"/>
    </xf>
    <xf numFmtId="0" fontId="2" fillId="7" borderId="4" xfId="0" applyFont="1" applyFill="1" applyBorder="1" applyAlignment="1">
      <alignment wrapText="1"/>
    </xf>
    <xf numFmtId="4" fontId="16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10" fontId="10" fillId="7" borderId="3" xfId="0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0" fillId="7" borderId="1" xfId="0" applyFill="1" applyBorder="1" applyAlignment="1">
      <alignment wrapText="1"/>
    </xf>
    <xf numFmtId="0" fontId="0" fillId="7" borderId="4" xfId="0" applyFill="1" applyBorder="1" applyAlignment="1">
      <alignment wrapText="1"/>
    </xf>
    <xf numFmtId="4" fontId="3" fillId="4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2" fillId="8" borderId="1" xfId="0" applyFont="1" applyFill="1" applyBorder="1" applyAlignment="1">
      <alignment wrapText="1"/>
    </xf>
    <xf numFmtId="0" fontId="2" fillId="8" borderId="4" xfId="0" applyFont="1" applyFill="1" applyBorder="1" applyAlignment="1">
      <alignment wrapText="1"/>
    </xf>
    <xf numFmtId="4" fontId="16" fillId="8" borderId="1" xfId="0" applyNumberFormat="1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horizontal="center" vertical="center"/>
    </xf>
    <xf numFmtId="10" fontId="10" fillId="8" borderId="3" xfId="0" applyNumberFormat="1" applyFont="1" applyFill="1" applyBorder="1" applyAlignment="1">
      <alignment horizontal="center" vertical="center"/>
    </xf>
    <xf numFmtId="4" fontId="19" fillId="0" borderId="16" xfId="0" applyNumberFormat="1" applyFont="1" applyBorder="1"/>
    <xf numFmtId="0" fontId="7" fillId="0" borderId="0" xfId="0" applyFont="1" applyProtection="1">
      <protection locked="0"/>
    </xf>
    <xf numFmtId="4" fontId="0" fillId="4" borderId="0" xfId="0" applyNumberFormat="1" applyFill="1" applyAlignment="1">
      <alignment horizontal="center" vertical="center"/>
    </xf>
    <xf numFmtId="0" fontId="0" fillId="2" borderId="1" xfId="0" applyFill="1" applyBorder="1" applyAlignment="1">
      <alignment wrapText="1"/>
    </xf>
    <xf numFmtId="0" fontId="4" fillId="0" borderId="0" xfId="0" applyFont="1" applyProtection="1">
      <protection locked="0"/>
    </xf>
    <xf numFmtId="0" fontId="20" fillId="0" borderId="0" xfId="0" applyFont="1" applyProtection="1">
      <protection locked="0"/>
    </xf>
    <xf numFmtId="10" fontId="3" fillId="2" borderId="0" xfId="0" applyNumberFormat="1" applyFont="1" applyFill="1" applyAlignment="1">
      <alignment horizontal="center" vertical="center"/>
    </xf>
    <xf numFmtId="10" fontId="3" fillId="4" borderId="0" xfId="0" applyNumberFormat="1" applyFont="1" applyFill="1" applyAlignment="1">
      <alignment horizontal="center" vertical="center"/>
    </xf>
    <xf numFmtId="0" fontId="3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1" fillId="0" borderId="5" xfId="0" applyFont="1" applyBorder="1"/>
    <xf numFmtId="0" fontId="1" fillId="0" borderId="6" xfId="0" applyFont="1" applyBorder="1"/>
    <xf numFmtId="0" fontId="1" fillId="0" borderId="13" xfId="0" applyFont="1" applyBorder="1"/>
    <xf numFmtId="0" fontId="23" fillId="0" borderId="0" xfId="0" applyFont="1" applyAlignment="1">
      <alignment vertical="center"/>
    </xf>
    <xf numFmtId="0" fontId="18" fillId="0" borderId="0" xfId="0" applyFont="1" applyProtection="1">
      <protection locked="0"/>
    </xf>
    <xf numFmtId="0" fontId="23" fillId="0" borderId="0" xfId="0" applyFont="1"/>
    <xf numFmtId="0" fontId="23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24" fillId="0" borderId="6" xfId="0" applyFont="1" applyBorder="1" applyProtection="1">
      <protection locked="0"/>
    </xf>
    <xf numFmtId="4" fontId="14" fillId="0" borderId="20" xfId="0" applyNumberFormat="1" applyFont="1" applyBorder="1"/>
    <xf numFmtId="4" fontId="10" fillId="2" borderId="0" xfId="0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vertical="center" wrapText="1"/>
    </xf>
    <xf numFmtId="4" fontId="10" fillId="4" borderId="0" xfId="0" applyNumberFormat="1" applyFont="1" applyFill="1" applyAlignment="1">
      <alignment horizontal="center" vertical="center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5" fillId="2" borderId="10" xfId="0" applyNumberFormat="1" applyFont="1" applyFill="1" applyBorder="1" applyAlignment="1">
      <alignment horizontal="center" vertical="center"/>
    </xf>
    <xf numFmtId="4" fontId="15" fillId="2" borderId="9" xfId="0" applyNumberFormat="1" applyFont="1" applyFill="1" applyBorder="1" applyAlignment="1">
      <alignment horizontal="center" vertical="center"/>
    </xf>
    <xf numFmtId="4" fontId="15" fillId="2" borderId="12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4" fontId="15" fillId="2" borderId="1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3" fillId="2" borderId="1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0" fillId="2" borderId="8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left"/>
      <protection locked="0"/>
    </xf>
    <xf numFmtId="0" fontId="10" fillId="2" borderId="11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10" fillId="2" borderId="6" xfId="0" applyFont="1" applyFill="1" applyBorder="1" applyAlignment="1" applyProtection="1">
      <alignment horizontal="left"/>
      <protection locked="0"/>
    </xf>
    <xf numFmtId="0" fontId="10" fillId="2" borderId="13" xfId="0" applyFont="1" applyFill="1" applyBorder="1" applyAlignment="1" applyProtection="1">
      <alignment horizontal="left"/>
      <protection locked="0"/>
    </xf>
    <xf numFmtId="4" fontId="15" fillId="2" borderId="8" xfId="0" applyNumberFormat="1" applyFont="1" applyFill="1" applyBorder="1" applyAlignment="1">
      <alignment horizontal="center" vertical="center"/>
    </xf>
    <xf numFmtId="4" fontId="15" fillId="2" borderId="5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 wrapText="1"/>
    </xf>
    <xf numFmtId="0" fontId="13" fillId="2" borderId="19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left" vertical="center"/>
    </xf>
    <xf numFmtId="0" fontId="24" fillId="2" borderId="23" xfId="0" applyFont="1" applyFill="1" applyBorder="1" applyAlignment="1" applyProtection="1">
      <alignment horizontal="center"/>
      <protection locked="0"/>
    </xf>
    <xf numFmtId="0" fontId="24" fillId="2" borderId="24" xfId="0" applyFont="1" applyFill="1" applyBorder="1" applyAlignment="1" applyProtection="1">
      <alignment horizontal="center"/>
      <protection locked="0"/>
    </xf>
    <xf numFmtId="0" fontId="24" fillId="2" borderId="23" xfId="0" applyFont="1" applyFill="1" applyBorder="1" applyAlignment="1" applyProtection="1">
      <alignment horizontal="center" wrapText="1"/>
      <protection locked="0"/>
    </xf>
    <xf numFmtId="0" fontId="24" fillId="2" borderId="24" xfId="0" applyFont="1" applyFill="1" applyBorder="1" applyAlignment="1" applyProtection="1">
      <alignment horizontal="center" wrapText="1"/>
      <protection locked="0"/>
    </xf>
    <xf numFmtId="0" fontId="24" fillId="2" borderId="25" xfId="0" applyFont="1" applyFill="1" applyBorder="1" applyAlignment="1" applyProtection="1">
      <alignment wrapText="1"/>
      <protection locked="0"/>
    </xf>
    <xf numFmtId="0" fontId="13" fillId="0" borderId="26" xfId="0" applyFont="1" applyBorder="1" applyAlignment="1" applyProtection="1">
      <alignment horizontal="center"/>
      <protection locked="0"/>
    </xf>
    <xf numFmtId="0" fontId="24" fillId="2" borderId="22" xfId="0" applyFont="1" applyFill="1" applyBorder="1" applyAlignment="1" applyProtection="1">
      <alignment vertical="center"/>
      <protection locked="0"/>
    </xf>
  </cellXfs>
  <cellStyles count="1">
    <cellStyle name="Normalny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family val="2"/>
        <charset val="238"/>
        <scheme val="minor"/>
      </font>
      <numFmt numFmtId="4" formatCode="#,##0.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</dxf>
    <dxf>
      <font>
        <b/>
      </font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outline="0">
        <left style="thin">
          <color indexed="64"/>
        </left>
        <right style="medium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1187223</xdr:colOff>
      <xdr:row>1</xdr:row>
      <xdr:rowOff>78242</xdr:rowOff>
    </xdr:from>
    <xdr:to>
      <xdr:col>10</xdr:col>
      <xdr:colOff>956923</xdr:colOff>
      <xdr:row>2</xdr:row>
      <xdr:rowOff>359978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2098" y="268742"/>
          <a:ext cx="8901793" cy="9484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Tabela10" displayName="Tabela10" ref="A7:N20" totalsRowCount="1" headerRowDxfId="18" tableBorderDxfId="17">
  <autoFilter ref="A7:N19" xr:uid="{00000000-0009-0000-0100-00000A000000}"/>
  <tableColumns count="14">
    <tableColumn id="1" xr3:uid="{00000000-0010-0000-0000-000001000000}" name="Kolumna1" totalsRowLabel="Suma" dataDxfId="16" totalsRowDxfId="13"/>
    <tableColumn id="2" xr3:uid="{00000000-0010-0000-0000-000002000000}" name="Numer i nazwa zadania" totalsRowDxfId="12"/>
    <tableColumn id="3" xr3:uid="{00000000-0010-0000-0000-000003000000}" name="Nazwa kosztu" totalsRowDxfId="11"/>
    <tableColumn id="4" xr3:uid="{00000000-0010-0000-0000-000004000000}" name="Pomoc publiczna/Pomoc de minimis/Bez pomocy" totalsRowDxfId="10"/>
    <tableColumn id="5" xr3:uid="{00000000-0010-0000-0000-000005000000}" name="Podstawa prawna" totalsRowDxfId="9"/>
    <tableColumn id="6" xr3:uid="{00000000-0010-0000-0000-000006000000}" name="Wartość netto" totalsRowFunction="sum" totalsRowDxfId="8"/>
    <tableColumn id="7" xr3:uid="{00000000-0010-0000-0000-000007000000}" name="Wartość podatku VAT" totalsRowFunction="sum" totalsRowDxfId="7"/>
    <tableColumn id="8" xr3:uid="{00000000-0010-0000-0000-000008000000}" name="Wartość netto2" totalsRowFunction="sum" totalsRowDxfId="6"/>
    <tableColumn id="9" xr3:uid="{00000000-0010-0000-0000-000009000000}" name="Wartość podatku VAT2" totalsRowFunction="sum" totalsRowDxfId="5"/>
    <tableColumn id="10" xr3:uid="{00000000-0010-0000-0000-00000A000000}" name="Wartość netto3" totalsRowFunction="sum" totalsRowDxfId="4"/>
    <tableColumn id="11" xr3:uid="{00000000-0010-0000-0000-00000B000000}" name="Wartość podatku VAT5" totalsRowFunction="sum" totalsRowDxfId="3"/>
    <tableColumn id="12" xr3:uid="{00000000-0010-0000-0000-00000C000000}" name="Kwota dofinansowania" totalsRowFunction="sum" totalsRowDxfId="2"/>
    <tableColumn id="13" xr3:uid="{00000000-0010-0000-0000-00000D000000}" name="% dofinansowania" dataDxfId="15" totalsRowDxfId="1"/>
    <tableColumn id="14" xr3:uid="{00000000-0010-0000-0000-00000E000000}" name="Kolumna2" totalsRowFunction="sum" dataDxfId="14" totalsRowDxfId="0">
      <calculatedColumnFormula>Tabela10[[#This Row],[Wartość netto2]]+Tabela10[[#This Row],[Wartość podatku VAT2]]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6"/>
  <sheetViews>
    <sheetView showGridLines="0" tabSelected="1" zoomScale="80" zoomScaleNormal="80" workbookViewId="0">
      <pane ySplit="7" topLeftCell="A8" activePane="bottomLeft" state="frozen"/>
      <selection pane="bottomLeft" activeCell="L31" sqref="L31"/>
    </sheetView>
  </sheetViews>
  <sheetFormatPr defaultColWidth="9.140625" defaultRowHeight="15" x14ac:dyDescent="0.25"/>
  <cols>
    <col min="1" max="1" width="4.7109375" style="1" customWidth="1"/>
    <col min="2" max="2" width="25.42578125" style="1" customWidth="1"/>
    <col min="3" max="3" width="18.85546875" style="1" customWidth="1"/>
    <col min="4" max="4" width="22.85546875" style="1" customWidth="1"/>
    <col min="5" max="5" width="52.28515625" style="2" customWidth="1"/>
    <col min="6" max="6" width="16.28515625" style="1" customWidth="1"/>
    <col min="7" max="7" width="17.7109375" style="1" customWidth="1"/>
    <col min="8" max="8" width="16.7109375" style="1" customWidth="1"/>
    <col min="9" max="9" width="17.85546875" style="1" customWidth="1"/>
    <col min="10" max="10" width="16" style="1" customWidth="1"/>
    <col min="11" max="11" width="16.85546875" style="1" customWidth="1"/>
    <col min="12" max="12" width="17.28515625" style="1" customWidth="1"/>
    <col min="13" max="13" width="16.28515625" style="1" customWidth="1"/>
    <col min="14" max="14" width="18.7109375" style="5" hidden="1" customWidth="1"/>
    <col min="15" max="15" width="9.140625" style="1" customWidth="1"/>
    <col min="16" max="16" width="20" style="1" customWidth="1"/>
    <col min="17" max="16384" width="9.140625" style="1"/>
  </cols>
  <sheetData>
    <row r="1" spans="1:43" ht="15.75" thickBot="1" x14ac:dyDescent="0.3">
      <c r="B1" s="80"/>
      <c r="C1" s="80"/>
    </row>
    <row r="2" spans="1:43" ht="52.5" customHeight="1" thickBot="1" x14ac:dyDescent="0.35">
      <c r="B2" s="117" t="s">
        <v>40</v>
      </c>
      <c r="C2" s="111"/>
      <c r="D2" s="112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</row>
    <row r="3" spans="1:43" ht="52.5" customHeight="1" thickBot="1" x14ac:dyDescent="0.35">
      <c r="B3" s="115" t="s">
        <v>41</v>
      </c>
      <c r="C3" s="113"/>
      <c r="D3" s="114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3"/>
      <c r="AK3" s="63"/>
      <c r="AL3" s="63"/>
      <c r="AM3" s="63"/>
      <c r="AN3" s="63"/>
      <c r="AO3" s="63"/>
      <c r="AP3" s="63"/>
    </row>
    <row r="4" spans="1:43" ht="27.75" customHeight="1" thickBot="1" x14ac:dyDescent="0.35">
      <c r="A4" s="81"/>
      <c r="B4" s="116" t="s">
        <v>42</v>
      </c>
      <c r="C4" s="116"/>
      <c r="D4" s="116"/>
      <c r="E4" s="70"/>
      <c r="F4" s="70"/>
      <c r="G4" s="70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3"/>
      <c r="AK4" s="63"/>
      <c r="AL4" s="63"/>
      <c r="AM4" s="63"/>
      <c r="AN4" s="63"/>
      <c r="AO4" s="63"/>
      <c r="AP4" s="63"/>
    </row>
    <row r="5" spans="1:43" s="17" customFormat="1" x14ac:dyDescent="0.25">
      <c r="A5" s="19" t="s">
        <v>12</v>
      </c>
      <c r="B5" s="20" t="s">
        <v>13</v>
      </c>
      <c r="C5" s="20" t="s">
        <v>14</v>
      </c>
      <c r="D5" s="21" t="s">
        <v>15</v>
      </c>
      <c r="E5" s="20" t="s">
        <v>16</v>
      </c>
      <c r="F5" s="20" t="s">
        <v>17</v>
      </c>
      <c r="G5" s="20" t="s">
        <v>18</v>
      </c>
      <c r="H5" s="20" t="s">
        <v>19</v>
      </c>
      <c r="I5" s="20" t="s">
        <v>20</v>
      </c>
      <c r="J5" s="20" t="s">
        <v>21</v>
      </c>
      <c r="K5" s="20" t="s">
        <v>22</v>
      </c>
      <c r="L5" s="20" t="s">
        <v>23</v>
      </c>
      <c r="M5" s="22" t="s">
        <v>24</v>
      </c>
      <c r="N5" s="16"/>
      <c r="O5" s="16"/>
      <c r="P5" s="11"/>
      <c r="Q5" s="11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67"/>
      <c r="AK5" s="67"/>
      <c r="AL5" s="67"/>
      <c r="AM5" s="67"/>
      <c r="AN5" s="67"/>
      <c r="AO5" s="67"/>
      <c r="AP5" s="67"/>
    </row>
    <row r="6" spans="1:43" s="17" customFormat="1" ht="45" customHeight="1" x14ac:dyDescent="0.25">
      <c r="A6" s="23"/>
      <c r="B6" s="86"/>
      <c r="C6" s="109"/>
      <c r="D6" s="109"/>
      <c r="E6" s="98"/>
      <c r="F6" s="86" t="s">
        <v>9</v>
      </c>
      <c r="G6" s="98"/>
      <c r="H6" s="86" t="s">
        <v>1</v>
      </c>
      <c r="I6" s="98"/>
      <c r="J6" s="86" t="s">
        <v>3</v>
      </c>
      <c r="K6" s="98"/>
      <c r="L6" s="86" t="s">
        <v>39</v>
      </c>
      <c r="M6" s="87"/>
      <c r="N6" s="16"/>
      <c r="O6" s="16"/>
      <c r="P6" s="10"/>
      <c r="Q6" s="10"/>
      <c r="R6" s="10"/>
      <c r="S6" s="10"/>
      <c r="T6" s="10" t="s">
        <v>27</v>
      </c>
      <c r="U6" s="10"/>
      <c r="V6" s="10"/>
      <c r="W6" s="10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67"/>
      <c r="AK6" s="67"/>
      <c r="AL6" s="67"/>
      <c r="AM6" s="67"/>
      <c r="AN6" s="67"/>
      <c r="AO6" s="67"/>
      <c r="AP6" s="67"/>
    </row>
    <row r="7" spans="1:43" s="17" customFormat="1" ht="45" x14ac:dyDescent="0.25">
      <c r="A7" s="24" t="s">
        <v>25</v>
      </c>
      <c r="B7" s="14" t="s">
        <v>6</v>
      </c>
      <c r="C7" s="15" t="s">
        <v>0</v>
      </c>
      <c r="D7" s="18" t="s">
        <v>7</v>
      </c>
      <c r="E7" s="14" t="s">
        <v>10</v>
      </c>
      <c r="F7" s="14" t="s">
        <v>2</v>
      </c>
      <c r="G7" s="14" t="s">
        <v>11</v>
      </c>
      <c r="H7" s="14" t="s">
        <v>36</v>
      </c>
      <c r="I7" s="14" t="s">
        <v>33</v>
      </c>
      <c r="J7" s="14" t="s">
        <v>34</v>
      </c>
      <c r="K7" s="14" t="s">
        <v>35</v>
      </c>
      <c r="L7" s="14" t="s">
        <v>4</v>
      </c>
      <c r="M7" s="25" t="s">
        <v>5</v>
      </c>
      <c r="N7" s="36" t="s">
        <v>38</v>
      </c>
      <c r="O7" s="16"/>
      <c r="P7" s="10" t="s">
        <v>28</v>
      </c>
      <c r="Q7" s="10" t="s">
        <v>29</v>
      </c>
      <c r="R7" s="10"/>
      <c r="S7" s="10"/>
      <c r="T7" s="10" t="s">
        <v>30</v>
      </c>
      <c r="U7" s="10"/>
      <c r="V7" s="10"/>
      <c r="W7" s="10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67"/>
      <c r="AK7" s="67"/>
      <c r="AL7" s="67"/>
      <c r="AM7" s="67"/>
      <c r="AN7" s="67"/>
      <c r="AO7" s="67"/>
      <c r="AP7" s="67"/>
    </row>
    <row r="8" spans="1:43" x14ac:dyDescent="0.25">
      <c r="A8" s="43">
        <v>1</v>
      </c>
      <c r="B8" s="50"/>
      <c r="C8" s="50"/>
      <c r="D8" s="51"/>
      <c r="E8" s="50"/>
      <c r="F8" s="47"/>
      <c r="G8" s="47"/>
      <c r="H8" s="47"/>
      <c r="I8" s="47"/>
      <c r="J8" s="47"/>
      <c r="K8" s="47"/>
      <c r="L8" s="47"/>
      <c r="M8" s="48" t="e">
        <f>Arkusz1!$L8/(Arkusz1!$H8+Arkusz1!$I8)</f>
        <v>#DIV/0!</v>
      </c>
      <c r="N8" s="35">
        <f>Tabela10[[#This Row],[Wartość netto2]]+Tabela10[[#This Row],[Wartość podatku VAT2]]</f>
        <v>0</v>
      </c>
      <c r="O8" s="13"/>
      <c r="P8" s="11"/>
      <c r="Q8" s="11"/>
      <c r="R8" s="11"/>
      <c r="S8" s="11"/>
      <c r="T8" s="11"/>
      <c r="U8" s="11"/>
      <c r="V8" s="11"/>
      <c r="W8" s="11"/>
      <c r="X8" s="12"/>
      <c r="Y8" s="12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3"/>
      <c r="AK8" s="63"/>
      <c r="AL8" s="63"/>
      <c r="AM8" s="63"/>
      <c r="AN8" s="63"/>
      <c r="AO8" s="63"/>
      <c r="AP8" s="63"/>
    </row>
    <row r="9" spans="1:43" x14ac:dyDescent="0.25">
      <c r="A9" s="26">
        <v>2</v>
      </c>
      <c r="B9" s="7"/>
      <c r="C9" s="7"/>
      <c r="D9" s="8"/>
      <c r="E9" s="29"/>
      <c r="F9" s="9"/>
      <c r="G9" s="37"/>
      <c r="H9" s="9"/>
      <c r="I9" s="9"/>
      <c r="J9" s="9"/>
      <c r="K9" s="9"/>
      <c r="L9" s="9"/>
      <c r="M9" s="38" t="e">
        <f>Arkusz1!$L9/(Arkusz1!$H9+Arkusz1!$I9)</f>
        <v>#DIV/0!</v>
      </c>
      <c r="N9" s="35">
        <f>Tabela10[[#This Row],[Wartość netto2]]+Tabela10[[#This Row],[Wartość podatku VAT2]]</f>
        <v>0</v>
      </c>
      <c r="O9" s="13"/>
      <c r="P9" s="11"/>
      <c r="Q9" s="66"/>
      <c r="R9" s="11"/>
      <c r="S9" s="11"/>
      <c r="T9" s="11"/>
      <c r="U9" s="11"/>
      <c r="V9" s="11"/>
      <c r="W9" s="11"/>
      <c r="X9" s="12"/>
      <c r="Y9" s="12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3"/>
      <c r="AK9" s="63"/>
      <c r="AL9" s="63"/>
      <c r="AM9" s="63"/>
      <c r="AN9" s="63"/>
      <c r="AO9" s="63"/>
      <c r="AP9" s="63"/>
    </row>
    <row r="10" spans="1:43" x14ac:dyDescent="0.25">
      <c r="A10" s="43">
        <v>3</v>
      </c>
      <c r="B10" s="44"/>
      <c r="C10" s="44"/>
      <c r="D10" s="45"/>
      <c r="E10" s="65"/>
      <c r="F10" s="46"/>
      <c r="G10" s="47"/>
      <c r="H10" s="46"/>
      <c r="I10" s="46"/>
      <c r="J10" s="46"/>
      <c r="K10" s="46"/>
      <c r="L10" s="46"/>
      <c r="M10" s="48" t="e">
        <f>Arkusz1!$L10/(Arkusz1!$H10+Arkusz1!$I10)</f>
        <v>#DIV/0!</v>
      </c>
      <c r="N10" s="35">
        <f>Tabela10[[#This Row],[Wartość netto2]]+Tabela10[[#This Row],[Wartość podatku VAT2]]</f>
        <v>0</v>
      </c>
      <c r="O10" s="13"/>
      <c r="P10" s="11" t="s">
        <v>31</v>
      </c>
      <c r="Q10" s="33"/>
      <c r="R10" s="11"/>
      <c r="S10" s="11"/>
      <c r="T10" s="11"/>
      <c r="U10" s="11"/>
      <c r="V10" s="11"/>
      <c r="W10" s="11"/>
      <c r="X10" s="12"/>
      <c r="Y10" s="12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3"/>
      <c r="AK10" s="63"/>
      <c r="AL10" s="63"/>
      <c r="AM10" s="63"/>
      <c r="AN10" s="63"/>
      <c r="AO10" s="63"/>
      <c r="AP10" s="63"/>
    </row>
    <row r="11" spans="1:43" x14ac:dyDescent="0.25">
      <c r="A11" s="26">
        <v>4</v>
      </c>
      <c r="B11" s="30"/>
      <c r="C11" s="30"/>
      <c r="D11" s="31"/>
      <c r="E11" s="29"/>
      <c r="F11" s="32"/>
      <c r="G11" s="37"/>
      <c r="H11" s="32"/>
      <c r="I11" s="32"/>
      <c r="J11" s="32"/>
      <c r="K11" s="32"/>
      <c r="L11" s="32"/>
      <c r="M11" s="38" t="e">
        <f>Arkusz1!$L11/(Arkusz1!$H11+Arkusz1!$I11)</f>
        <v>#DIV/0!</v>
      </c>
      <c r="N11" s="35">
        <f>Tabela10[[#This Row],[Wartość netto2]]+Tabela10[[#This Row],[Wartość podatku VAT2]]</f>
        <v>0</v>
      </c>
      <c r="O11" s="13"/>
      <c r="P11" s="11" t="s">
        <v>8</v>
      </c>
      <c r="Q11" s="76" t="s">
        <v>50</v>
      </c>
      <c r="R11" s="34"/>
      <c r="S11" s="34"/>
      <c r="T11" s="34"/>
      <c r="U11" s="34"/>
      <c r="V11" s="34"/>
      <c r="W11" s="34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1"/>
      <c r="AK11" s="71"/>
      <c r="AL11" s="71"/>
      <c r="AM11" s="71"/>
      <c r="AN11" s="71"/>
      <c r="AO11" s="71"/>
      <c r="AP11" s="71"/>
      <c r="AQ11" s="72"/>
    </row>
    <row r="12" spans="1:43" x14ac:dyDescent="0.25">
      <c r="A12" s="43">
        <v>5</v>
      </c>
      <c r="B12" s="44"/>
      <c r="C12" s="44"/>
      <c r="D12" s="45"/>
      <c r="E12" s="65"/>
      <c r="F12" s="46"/>
      <c r="G12" s="47"/>
      <c r="H12" s="46"/>
      <c r="I12" s="46"/>
      <c r="J12" s="46"/>
      <c r="K12" s="46"/>
      <c r="L12" s="46"/>
      <c r="M12" s="48" t="e">
        <f>Arkusz1!$L12/(Arkusz1!$H12+Arkusz1!$I12)</f>
        <v>#DIV/0!</v>
      </c>
      <c r="N12" s="35">
        <f>Tabela10[[#This Row],[Wartość netto2]]+Tabela10[[#This Row],[Wartość podatku VAT2]]</f>
        <v>0</v>
      </c>
      <c r="O12" s="13"/>
      <c r="P12" s="11" t="s">
        <v>32</v>
      </c>
      <c r="Q12" s="76" t="s">
        <v>51</v>
      </c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1"/>
      <c r="AK12" s="71"/>
      <c r="AL12" s="71"/>
      <c r="AM12" s="71"/>
      <c r="AN12" s="71"/>
      <c r="AO12" s="71"/>
      <c r="AP12" s="71"/>
      <c r="AQ12" s="72"/>
    </row>
    <row r="13" spans="1:43" x14ac:dyDescent="0.25">
      <c r="A13" s="26">
        <v>6</v>
      </c>
      <c r="B13" s="30"/>
      <c r="C13" s="30"/>
      <c r="D13" s="31"/>
      <c r="E13" s="29"/>
      <c r="F13" s="32"/>
      <c r="G13" s="37"/>
      <c r="H13" s="32"/>
      <c r="I13" s="32"/>
      <c r="J13" s="32"/>
      <c r="K13" s="32"/>
      <c r="L13" s="32"/>
      <c r="M13" s="38" t="e">
        <f>Arkusz1!$L13/(Arkusz1!$H13+Arkusz1!$I13)</f>
        <v>#DIV/0!</v>
      </c>
      <c r="N13" s="35">
        <f>Tabela10[[#This Row],[Wartość netto2]]+Tabela10[[#This Row],[Wartość podatku VAT2]]</f>
        <v>0</v>
      </c>
      <c r="O13" s="13"/>
      <c r="P13" s="11"/>
      <c r="Q13" s="78" t="s">
        <v>52</v>
      </c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1"/>
      <c r="AK13" s="71"/>
      <c r="AL13" s="71"/>
      <c r="AM13" s="71"/>
      <c r="AN13" s="71"/>
      <c r="AO13" s="71"/>
      <c r="AP13" s="71"/>
      <c r="AQ13" s="72"/>
    </row>
    <row r="14" spans="1:43" x14ac:dyDescent="0.25">
      <c r="A14" s="43">
        <v>7</v>
      </c>
      <c r="B14" s="44"/>
      <c r="C14" s="44"/>
      <c r="D14" s="45"/>
      <c r="E14" s="65"/>
      <c r="F14" s="46"/>
      <c r="G14" s="47"/>
      <c r="H14" s="46"/>
      <c r="I14" s="46"/>
      <c r="J14" s="46"/>
      <c r="K14" s="46"/>
      <c r="L14" s="46"/>
      <c r="M14" s="48" t="e">
        <f>Arkusz1!$L14/(Arkusz1!$H14+Arkusz1!$I14)</f>
        <v>#DIV/0!</v>
      </c>
      <c r="N14" s="35">
        <f>Tabela10[[#This Row],[Wartość netto2]]+Tabela10[[#This Row],[Wartość podatku VAT2]]</f>
        <v>0</v>
      </c>
      <c r="O14" s="13"/>
      <c r="P14" s="11"/>
      <c r="Q14" s="76" t="s">
        <v>53</v>
      </c>
      <c r="R14" s="12"/>
      <c r="S14" s="12"/>
      <c r="T14" s="12"/>
      <c r="U14" s="12"/>
      <c r="V14" s="12"/>
      <c r="W14" s="12"/>
      <c r="X14" s="12"/>
      <c r="Y14" s="12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3"/>
      <c r="AK14" s="63"/>
      <c r="AL14" s="63"/>
      <c r="AM14" s="63"/>
      <c r="AN14" s="63"/>
      <c r="AO14" s="63"/>
      <c r="AP14" s="63"/>
    </row>
    <row r="15" spans="1:43" x14ac:dyDescent="0.25">
      <c r="A15" s="26">
        <v>8</v>
      </c>
      <c r="B15" s="30"/>
      <c r="C15" s="30"/>
      <c r="D15" s="31"/>
      <c r="E15" s="29"/>
      <c r="F15" s="32"/>
      <c r="G15" s="37"/>
      <c r="H15" s="32"/>
      <c r="I15" s="32"/>
      <c r="J15" s="32"/>
      <c r="K15" s="32"/>
      <c r="L15" s="32"/>
      <c r="M15" s="38" t="e">
        <f>Arkusz1!$L15/(Arkusz1!$H15+Arkusz1!$I15)</f>
        <v>#DIV/0!</v>
      </c>
      <c r="N15" s="35">
        <f>Tabela10[[#This Row],[Wartość netto2]]+Tabela10[[#This Row],[Wartość podatku VAT2]]</f>
        <v>0</v>
      </c>
      <c r="O15" s="13"/>
      <c r="P15" s="11"/>
      <c r="Q15" s="78" t="s">
        <v>56</v>
      </c>
      <c r="R15" s="12"/>
      <c r="S15" s="12"/>
      <c r="T15" s="12"/>
      <c r="U15" s="12"/>
      <c r="V15" s="12"/>
      <c r="W15" s="12"/>
      <c r="X15" s="12"/>
      <c r="Y15" s="12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3"/>
      <c r="AK15" s="63"/>
      <c r="AL15" s="63"/>
      <c r="AM15" s="63"/>
      <c r="AN15" s="63"/>
      <c r="AO15" s="63"/>
      <c r="AP15" s="63"/>
    </row>
    <row r="16" spans="1:43" x14ac:dyDescent="0.25">
      <c r="A16" s="43">
        <v>9</v>
      </c>
      <c r="B16" s="44"/>
      <c r="C16" s="44"/>
      <c r="D16" s="45"/>
      <c r="E16" s="65"/>
      <c r="F16" s="46"/>
      <c r="G16" s="47"/>
      <c r="H16" s="46"/>
      <c r="I16" s="46"/>
      <c r="J16" s="46"/>
      <c r="K16" s="46"/>
      <c r="L16" s="46"/>
      <c r="M16" s="48" t="e">
        <f>Arkusz1!$L16/(Arkusz1!$H16+Arkusz1!$I16)</f>
        <v>#DIV/0!</v>
      </c>
      <c r="N16" s="49">
        <f>Tabela10[[#This Row],[Wartość netto2]]+Tabela10[[#This Row],[Wartość podatku VAT2]]</f>
        <v>0</v>
      </c>
      <c r="O16" s="6"/>
      <c r="P16" s="11"/>
      <c r="Q16" s="79" t="s">
        <v>54</v>
      </c>
      <c r="R16" s="12"/>
      <c r="S16" s="12"/>
      <c r="T16" s="12"/>
      <c r="U16" s="12"/>
      <c r="V16" s="12"/>
      <c r="W16" s="12"/>
      <c r="X16" s="12"/>
      <c r="Y16" s="12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3"/>
      <c r="AK16" s="63"/>
      <c r="AL16" s="63"/>
      <c r="AM16" s="63"/>
      <c r="AN16" s="63"/>
      <c r="AO16" s="63"/>
      <c r="AP16" s="63"/>
    </row>
    <row r="17" spans="1:42" x14ac:dyDescent="0.25">
      <c r="A17" s="26">
        <v>10</v>
      </c>
      <c r="B17" s="30"/>
      <c r="C17" s="30"/>
      <c r="D17" s="31"/>
      <c r="E17" s="29"/>
      <c r="F17" s="32"/>
      <c r="G17" s="37"/>
      <c r="H17" s="32"/>
      <c r="I17" s="32"/>
      <c r="J17" s="32"/>
      <c r="K17" s="32"/>
      <c r="L17" s="32"/>
      <c r="M17" s="48" t="e">
        <f>Arkusz1!$L17/(Arkusz1!$H17+Arkusz1!$I17)</f>
        <v>#DIV/0!</v>
      </c>
      <c r="N17" s="35">
        <f>Tabela10[[#This Row],[Wartość netto2]]+Tabela10[[#This Row],[Wartość podatku VAT2]]</f>
        <v>0</v>
      </c>
      <c r="O17" s="6"/>
      <c r="P17" s="11"/>
      <c r="Q17" s="11" t="s">
        <v>57</v>
      </c>
      <c r="R17" s="12"/>
      <c r="S17" s="12"/>
      <c r="T17" s="12"/>
      <c r="U17" s="12"/>
      <c r="V17" s="12"/>
      <c r="W17" s="12"/>
      <c r="X17" s="12"/>
      <c r="Y17" s="12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3"/>
      <c r="AK17" s="63"/>
      <c r="AL17" s="63"/>
      <c r="AM17" s="63"/>
      <c r="AN17" s="63"/>
      <c r="AO17" s="63"/>
      <c r="AP17" s="63"/>
    </row>
    <row r="18" spans="1:42" x14ac:dyDescent="0.25">
      <c r="A18" s="43">
        <v>11</v>
      </c>
      <c r="B18" s="53"/>
      <c r="C18" s="53"/>
      <c r="D18" s="54"/>
      <c r="E18" s="65"/>
      <c r="F18" s="55"/>
      <c r="G18" s="47"/>
      <c r="H18" s="55"/>
      <c r="I18" s="55"/>
      <c r="J18" s="55"/>
      <c r="K18" s="55"/>
      <c r="L18" s="55"/>
      <c r="M18" s="48" t="e">
        <f>Arkusz1!$L18/(Arkusz1!$H18+Arkusz1!$I18)</f>
        <v>#DIV/0!</v>
      </c>
      <c r="N18" s="35">
        <f>Tabela10[[#This Row],[Wartość netto2]]+Tabela10[[#This Row],[Wartość podatku VAT2]]</f>
        <v>0</v>
      </c>
      <c r="O18" s="6"/>
      <c r="P18" s="11"/>
      <c r="Q18" s="11" t="s">
        <v>55</v>
      </c>
      <c r="R18" s="12"/>
      <c r="S18" s="12"/>
      <c r="T18" s="12"/>
      <c r="U18" s="12"/>
      <c r="V18" s="12"/>
      <c r="W18" s="12"/>
      <c r="X18" s="12"/>
      <c r="Y18" s="12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3"/>
      <c r="AK18" s="63"/>
      <c r="AL18" s="63"/>
      <c r="AM18" s="63"/>
      <c r="AN18" s="63"/>
      <c r="AO18" s="63"/>
      <c r="AP18" s="63"/>
    </row>
    <row r="19" spans="1:42" x14ac:dyDescent="0.25">
      <c r="A19" s="56">
        <v>12</v>
      </c>
      <c r="B19" s="57"/>
      <c r="C19" s="57"/>
      <c r="D19" s="58"/>
      <c r="E19" s="29"/>
      <c r="F19" s="59"/>
      <c r="G19" s="60"/>
      <c r="H19" s="59"/>
      <c r="I19" s="59"/>
      <c r="J19" s="59"/>
      <c r="K19" s="59"/>
      <c r="L19" s="59"/>
      <c r="M19" s="61" t="e">
        <f>Arkusz1!$L19/(Arkusz1!$H19+Arkusz1!$I19)</f>
        <v>#DIV/0!</v>
      </c>
      <c r="N19" s="49">
        <f>Tabela10[[#This Row],[Wartość netto2]]+Tabela10[[#This Row],[Wartość podatku VAT2]]</f>
        <v>0</v>
      </c>
      <c r="O19" s="6"/>
      <c r="P19" s="11"/>
      <c r="Q19" s="11" t="s">
        <v>37</v>
      </c>
      <c r="R19" s="12"/>
      <c r="S19" s="12"/>
      <c r="T19" s="12"/>
      <c r="U19" s="12"/>
      <c r="V19" s="12"/>
      <c r="W19" s="12"/>
      <c r="X19" s="12"/>
      <c r="Y19" s="12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3"/>
      <c r="AK19" s="63"/>
      <c r="AL19" s="63"/>
      <c r="AM19" s="63"/>
      <c r="AN19" s="63"/>
      <c r="AO19" s="63"/>
      <c r="AP19" s="63"/>
    </row>
    <row r="20" spans="1:42" ht="24.75" customHeight="1" thickBot="1" x14ac:dyDescent="0.3">
      <c r="A20" s="73" t="s">
        <v>26</v>
      </c>
      <c r="B20" s="74"/>
      <c r="C20" s="74"/>
      <c r="D20" s="74"/>
      <c r="E20" s="74"/>
      <c r="F20" s="62">
        <f>SUBTOTAL(109,Tabela10[Wartość netto])</f>
        <v>0</v>
      </c>
      <c r="G20" s="62">
        <f>SUBTOTAL(109,Tabela10[Wartość podatku VAT])</f>
        <v>0</v>
      </c>
      <c r="H20" s="62">
        <f>SUBTOTAL(109,Tabela10[Wartość netto2])</f>
        <v>0</v>
      </c>
      <c r="I20" s="62">
        <f>SUBTOTAL(109,Tabela10[Wartość podatku VAT2])</f>
        <v>0</v>
      </c>
      <c r="J20" s="62">
        <f>SUBTOTAL(109,Tabela10[Wartość netto3])</f>
        <v>0</v>
      </c>
      <c r="K20" s="62">
        <f>SUBTOTAL(109,Tabela10[Wartość podatku VAT5])</f>
        <v>0</v>
      </c>
      <c r="L20" s="62">
        <f>SUBTOTAL(109,Tabela10[Kwota dofinansowania])</f>
        <v>0</v>
      </c>
      <c r="M20" s="75"/>
      <c r="N20" s="82">
        <f>SUBTOTAL(109,Tabela10[Kolumna2])</f>
        <v>0</v>
      </c>
      <c r="O20"/>
      <c r="P20" s="11"/>
      <c r="Q20" s="11"/>
      <c r="R20" s="12"/>
      <c r="S20" s="12"/>
      <c r="T20" s="12"/>
      <c r="U20" s="12"/>
      <c r="V20" s="12"/>
      <c r="W20" s="12"/>
      <c r="X20" s="12"/>
      <c r="Y20" s="12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3"/>
      <c r="AK20" s="63"/>
      <c r="AL20" s="63"/>
      <c r="AM20" s="63"/>
      <c r="AN20" s="63"/>
      <c r="AO20" s="63"/>
      <c r="AP20" s="63"/>
    </row>
    <row r="21" spans="1:42" ht="31.5" customHeight="1" x14ac:dyDescent="0.25">
      <c r="A21" s="100"/>
      <c r="B21" s="101"/>
      <c r="C21" s="101"/>
      <c r="D21" s="101"/>
      <c r="E21" s="102"/>
      <c r="F21" s="106">
        <f>Tabela10[[#Totals],[Wartość netto]]+Tabela10[[#Totals],[Wartość podatku VAT]]</f>
        <v>0</v>
      </c>
      <c r="G21" s="92"/>
      <c r="H21" s="91">
        <f>Tabela10[[#Totals],[Wartość netto2]]+Tabela10[[#Totals],[Wartość podatku VAT2]]</f>
        <v>0</v>
      </c>
      <c r="I21" s="92"/>
      <c r="J21" s="91">
        <f>Tabela10[[#Totals],[Wartość netto3]]+Tabela10[[#Totals],[Wartość podatku VAT5]]</f>
        <v>0</v>
      </c>
      <c r="K21" s="95"/>
      <c r="L21" s="90"/>
      <c r="M21"/>
      <c r="N21" s="3"/>
      <c r="O21"/>
      <c r="P21" s="13"/>
      <c r="Q21" s="13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3"/>
      <c r="AK21" s="63"/>
      <c r="AL21" s="63"/>
      <c r="AM21" s="63"/>
      <c r="AN21" s="63"/>
      <c r="AO21" s="63"/>
      <c r="AP21" s="63"/>
    </row>
    <row r="22" spans="1:42" ht="12.75" customHeight="1" thickBot="1" x14ac:dyDescent="0.3">
      <c r="A22" s="103"/>
      <c r="B22" s="104"/>
      <c r="C22" s="104"/>
      <c r="D22" s="104"/>
      <c r="E22" s="105"/>
      <c r="F22" s="107"/>
      <c r="G22" s="94"/>
      <c r="H22" s="93"/>
      <c r="I22" s="94"/>
      <c r="J22" s="93"/>
      <c r="K22" s="96"/>
      <c r="L22" s="90"/>
      <c r="M22"/>
      <c r="N22" s="3"/>
      <c r="O22"/>
      <c r="P22" s="13"/>
      <c r="Q22" s="13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3"/>
      <c r="AK22" s="63"/>
      <c r="AL22" s="63"/>
      <c r="AM22" s="63"/>
      <c r="AN22" s="63"/>
      <c r="AO22" s="63"/>
      <c r="AP22" s="63"/>
    </row>
    <row r="23" spans="1:42" ht="27" customHeight="1" x14ac:dyDescent="0.25">
      <c r="D23"/>
      <c r="E23" s="28"/>
      <c r="F23" s="4"/>
      <c r="G23" s="4"/>
      <c r="H23" s="4"/>
      <c r="I23" s="4"/>
      <c r="J23" s="4"/>
      <c r="K23" s="4"/>
      <c r="L23" s="27"/>
      <c r="M23"/>
      <c r="N23" s="3"/>
      <c r="O23"/>
      <c r="P23" s="13"/>
      <c r="Q23" s="13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3"/>
      <c r="AK23" s="63"/>
      <c r="AL23" s="63"/>
      <c r="AM23" s="63"/>
      <c r="AN23" s="63"/>
    </row>
    <row r="24" spans="1:42" ht="63" customHeight="1" x14ac:dyDescent="0.25">
      <c r="B24" s="40"/>
      <c r="C24" s="40"/>
      <c r="D24" s="99" t="s">
        <v>48</v>
      </c>
      <c r="E24" s="99"/>
      <c r="F24" s="99"/>
      <c r="G24" s="99"/>
      <c r="H24" s="88">
        <f>((SUMIF(Tabela10[Podstawa prawna],  "Rozporządzenie MFiPR z dnia 26 stycznia 2023 r. w sprawie udzielenia regionalnej pomocy inwestycyjnej ze środków Funduszu na rzecz Sprawiedliwej Transformacji w ramach regionalnych programów na lata 2021-2027", Tabela10[Kolumna2])))</f>
        <v>0</v>
      </c>
      <c r="I24" s="88"/>
      <c r="J24" s="88"/>
      <c r="K24" s="88"/>
      <c r="L24" s="39">
        <f>((SUMIF(Tabela10[Podstawa prawna], "Rozporządzenie MFiPR z dnia 26 stycznia 2023 r. w sprawie udzielenia regionalnej pomocy inwestycyjnej ze środków Funduszu na rzecz Sprawiedliwej Transformacji w ramach regionalnych programów na lata 2021-2027", Tabela10[Kwota dofinansowania])))</f>
        <v>0</v>
      </c>
      <c r="M24" s="68" t="e">
        <f t="shared" ref="M24:M31" si="0">L24/H24</f>
        <v>#DIV/0!</v>
      </c>
      <c r="N24" s="3"/>
      <c r="O24"/>
      <c r="P24" s="13"/>
      <c r="Q24" s="13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3"/>
      <c r="AK24" s="63"/>
      <c r="AL24" s="63"/>
      <c r="AM24" s="63"/>
      <c r="AN24" s="63"/>
    </row>
    <row r="25" spans="1:42" ht="47.25" customHeight="1" x14ac:dyDescent="0.25">
      <c r="B25" s="40"/>
      <c r="C25" s="40"/>
      <c r="D25" s="108" t="s">
        <v>49</v>
      </c>
      <c r="E25" s="108"/>
      <c r="F25" s="108"/>
      <c r="G25" s="108"/>
      <c r="H25" s="89">
        <f>((SUMIF(Tabela10[Podstawa prawna],  "Rozporządzenie MFiPR z dnia 29 września 2022 r. w sprawie udzielania pomocy de minimis w ramach regionalnych programów na lata 2021–2027", Tabela10[Kolumna2])))</f>
        <v>0</v>
      </c>
      <c r="I25" s="89"/>
      <c r="J25" s="64"/>
      <c r="K25" s="64"/>
      <c r="L25" s="52">
        <f>((SUMIF(Tabela10[Podstawa prawna], "Rozporządzenie MFiPR z dnia 29 września 2022 r. w sprawie udzielania pomocy de minimis w ramach regionalnych programów na lata 2021–2027", Tabela10[Kwota dofinansowania])))</f>
        <v>0</v>
      </c>
      <c r="M25" s="69" t="e">
        <f t="shared" si="0"/>
        <v>#DIV/0!</v>
      </c>
      <c r="N25" s="3"/>
      <c r="O25"/>
      <c r="P25" s="13"/>
      <c r="Q25" s="13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3"/>
      <c r="AK25" s="63"/>
      <c r="AL25" s="63"/>
      <c r="AM25" s="63"/>
    </row>
    <row r="26" spans="1:42" ht="60.75" customHeight="1" x14ac:dyDescent="0.25">
      <c r="B26" s="40"/>
      <c r="C26" s="40"/>
      <c r="D26" s="99" t="s">
        <v>58</v>
      </c>
      <c r="E26" s="99"/>
      <c r="F26" s="99"/>
      <c r="G26" s="99"/>
      <c r="H26" s="83">
        <f>((SUMIF(Tabela10[Podstawa prawna], "Rozporządzenie MFiPR z dnia 12 lipca 2023 r. w sprawie udzielania pomocy na wspieranie innowacyjności oraz na innowacje procesowe i organizacyjne w ramach regionalnych programów na lata 2021–2027", Tabela10[Kolumna2])))</f>
        <v>0</v>
      </c>
      <c r="I26" s="83"/>
      <c r="J26" s="88"/>
      <c r="K26" s="88"/>
      <c r="L26" s="39">
        <f>((SUMIF(Tabela10[Podstawa prawna], "Rozporządzenie MFiPR z dnia 12 lipca 2023 r. w sprawie udzielania pomocy na wspieranie innowacyjności oraz na innowacje procesowe i organizacyjne w ramach regionalnych programów na lata 2021–2027", Tabela10[Kwota dofinansowania])))</f>
        <v>0</v>
      </c>
      <c r="M26" s="68" t="e">
        <f t="shared" si="0"/>
        <v>#DIV/0!</v>
      </c>
      <c r="N26" s="3"/>
      <c r="O26"/>
      <c r="P26" s="6"/>
      <c r="Q26" s="6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1:42" ht="63" customHeight="1" x14ac:dyDescent="0.25">
      <c r="B27" s="41"/>
      <c r="C27" s="41"/>
      <c r="D27" s="84" t="s">
        <v>43</v>
      </c>
      <c r="E27" s="84"/>
      <c r="F27" s="84"/>
      <c r="G27" s="84"/>
      <c r="H27" s="85">
        <f>((SUMIF(Tabela10[Podstawa prawna],  "Rozporządzenie MFiPR z dnia 12 lipca 2023 r. w sprawie udzielania mikroprzedsiębiorcom, małym lub średnim przedsiębiorcom pomocy na usługi doradcze oraz na udział w targach w ramach regionalnych programów na lata 2021–2027", Tabela10[Kolumna2])))</f>
        <v>0</v>
      </c>
      <c r="I27" s="85"/>
      <c r="J27" s="64"/>
      <c r="K27" s="64"/>
      <c r="L27" s="52">
        <f>((SUMIF(Tabela10[Podstawa prawna], "Rozporządzenie MFiPR z dnia 12 lipca 2023 r. w sprawie udzielania mikroprzedsiębiorcom, małym lub średnim przedsiębiorcom pomocy na usługi doradcze oraz na udział w targach w ramach regionalnych programów na lata 2021–2027", Tabela10[Kwota dofinansowania])))</f>
        <v>0</v>
      </c>
      <c r="M27" s="69" t="e">
        <f t="shared" si="0"/>
        <v>#DIV/0!</v>
      </c>
      <c r="N27" s="3"/>
      <c r="O27"/>
      <c r="P27" s="6"/>
      <c r="Q27" s="6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1:42" ht="66" customHeight="1" x14ac:dyDescent="0.25">
      <c r="B28" s="41"/>
      <c r="C28" s="41"/>
      <c r="D28" s="99" t="s">
        <v>44</v>
      </c>
      <c r="E28" s="99"/>
      <c r="F28" s="99"/>
      <c r="G28" s="99"/>
      <c r="H28" s="83">
        <f>((SUMIF(Tabela10[Podstawa prawna], "Rozporządzenie MFiPR z dnia 7 grudnia 2023 r. w sprawie udzielania pomocy inwestycyjnej na efektywne gospodarowanie zasobami i wspieranie przechodzenia na gospodarkę o obiegu zamkniętym w ramach regionalnych programów na lata 2021–2027", Tabela10[Kolumna2])))</f>
        <v>0</v>
      </c>
      <c r="I28" s="83"/>
      <c r="J28" s="88"/>
      <c r="K28" s="88"/>
      <c r="L28" s="39">
        <f>((SUMIF(Tabela10[Podstawa prawna], "Rozporządzenie MFiPR z dnia 7 grudnia 2023 r. w sprawie udzielania pomocy inwestycyjnej na efektywne gospodarowanie zasobami i wspieranie przechodzenia na gospodarkę o obiegu zamkniętym w ramach regionalnych programów na lata 2021–2027", Tabela10[Kwota dofinansowania])))</f>
        <v>0</v>
      </c>
      <c r="M28" s="68" t="e">
        <f t="shared" ref="M28:M29" si="1">L28/H28</f>
        <v>#DIV/0!</v>
      </c>
      <c r="N28" s="3"/>
      <c r="O28"/>
      <c r="P28" s="6"/>
      <c r="Q28" s="6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1:42" ht="59.25" customHeight="1" x14ac:dyDescent="0.25">
      <c r="B29" s="41"/>
      <c r="C29" s="41"/>
      <c r="D29" s="84" t="s">
        <v>45</v>
      </c>
      <c r="E29" s="84"/>
      <c r="F29" s="84"/>
      <c r="G29" s="84"/>
      <c r="H29" s="85">
        <f>((SUMIF(Tabela10[Podstawa prawna],  "Rozporządzenie MFiPR z dnia 28 lipca 2023 r. w sprawie udzielania pomocy szkoleniowej w zakresie celu polityki CP1 oraz celu szczegółowego Funduszu na rzecz Sprawiedliwej Transformacji w ramach regionalnych programów na lata 2021–2027", Tabela10[Kolumna2])))</f>
        <v>0</v>
      </c>
      <c r="I29" s="85"/>
      <c r="J29" s="64"/>
      <c r="K29" s="64"/>
      <c r="L29" s="52">
        <f>((SUMIF(Tabela10[Podstawa prawna], "Rozporządzenie MFiPR z dnia 28 lipca 2023 r. w sprawie udzielania pomocy szkoleniowej w zakresie celu polityki CP1 oraz celu szczegółowego Funduszu na rzecz Sprawiedliwej Transformacji w ramach regionalnych programów na lata 2021–2027", Tabela10[Kwota dofinansowania])))</f>
        <v>0</v>
      </c>
      <c r="M29" s="69" t="e">
        <f t="shared" si="1"/>
        <v>#DIV/0!</v>
      </c>
      <c r="N29" s="3"/>
      <c r="O29"/>
      <c r="P29" s="6"/>
      <c r="Q29" s="6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1:42" ht="60" customHeight="1" x14ac:dyDescent="0.25">
      <c r="B30" s="40"/>
      <c r="C30" s="40"/>
      <c r="D30" s="99" t="s">
        <v>46</v>
      </c>
      <c r="E30" s="99"/>
      <c r="F30" s="99"/>
      <c r="G30" s="99"/>
      <c r="H30" s="83">
        <f>((SUMIF(Tabela10[Podstawa prawna], "Rozporządzenie MFiPR z dnia 11 grudnia 2022 r. w sprawie udzielania pomocy na inwestycje w układy wysokosprawnej kogeneracji oraz na propagowanie energii ze źródeł odnawialnych w ramach regionalnych programów na lata 2021–2027", Tabela10[Kolumna2])))</f>
        <v>0</v>
      </c>
      <c r="I30" s="83"/>
      <c r="J30" s="88"/>
      <c r="K30" s="88"/>
      <c r="L30" s="39">
        <f>((SUMIF(Tabela10[Podstawa prawna], "Rozporządzenie MFiPR z dnia 11 grudnia 2022 r. w sprawie udzielania pomocy na inwestycje w układy wysokosprawnej kogeneracji oraz na propagowanie energii ze źródeł odnawialnych w ramach regionalnych programów na lata 2021–2027", Tabela10[Kwota dofinansowania])))</f>
        <v>0</v>
      </c>
      <c r="M30" s="68" t="e">
        <f t="shared" si="0"/>
        <v>#DIV/0!</v>
      </c>
      <c r="N30" s="3"/>
      <c r="O30"/>
      <c r="P30" s="6"/>
      <c r="Q30" s="6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1:42" ht="63" customHeight="1" x14ac:dyDescent="0.25">
      <c r="B31" s="42"/>
      <c r="C31" s="42"/>
      <c r="D31" s="84" t="s">
        <v>47</v>
      </c>
      <c r="E31" s="84"/>
      <c r="F31" s="84"/>
      <c r="G31" s="84"/>
      <c r="H31" s="85">
        <f>((SUMIF(Tabela10[Podstawa prawna],  "Rozporządzenie MFiPR z dnia 7 grudnia 2023 r. zmieniające rozporządzenie w sprawie udzielania pomocy na inwestycje w układy wysokosprawnej kogeneracji oraz na propagowanie energii ze źródeł odnawialnych w ramach regionalnych programów na lata 2021‒2027", Tabela10[Kolumna2])))</f>
        <v>0</v>
      </c>
      <c r="I31" s="85"/>
      <c r="J31" s="64"/>
      <c r="K31" s="64"/>
      <c r="L31" s="52">
        <f>((SUMIF(Tabela10[Podstawa prawna], "Rozporządzenie MFiPR z dnia 7 grudnia 2023 r. zmieniające rozporządzenie w sprawie udzielania pomocy na inwestycje w układy wysokosprawnej kogeneracji oraz na propagowanie energii ze źródeł odnawialnych w ramach regionalnych programów na lata 2021‒2027", Tabela10[Kwota dofinansowania])))</f>
        <v>0</v>
      </c>
      <c r="M31" s="69" t="e">
        <f t="shared" si="0"/>
        <v>#DIV/0!</v>
      </c>
      <c r="N31" s="3"/>
      <c r="O31"/>
      <c r="P31"/>
      <c r="Q31"/>
    </row>
    <row r="32" spans="1:42" ht="44.25" customHeight="1" x14ac:dyDescent="0.25">
      <c r="B32" s="42"/>
      <c r="C32" s="42"/>
      <c r="D32" s="110" t="s">
        <v>37</v>
      </c>
      <c r="E32" s="110"/>
      <c r="F32" s="88"/>
      <c r="G32" s="88"/>
      <c r="H32" s="83">
        <f>((SUMIF(Tabela10[Podstawa prawna], "Nie dotyczy", Tabela10[Kolumna2])))</f>
        <v>0</v>
      </c>
      <c r="I32" s="83"/>
      <c r="J32" s="88"/>
      <c r="K32" s="88"/>
      <c r="L32" s="39">
        <f>((SUMIF(Tabela10[Podstawa prawna], "Nie dotyczy", Tabela10[Kwota dofinansowania])))</f>
        <v>0</v>
      </c>
      <c r="M32" s="68" t="e">
        <f t="shared" ref="M32" si="2">L32/H32</f>
        <v>#DIV/0!</v>
      </c>
      <c r="N32" s="3"/>
      <c r="O32"/>
      <c r="P32"/>
      <c r="Q32"/>
    </row>
    <row r="33" spans="3:16" x14ac:dyDescent="0.25">
      <c r="C33" s="97"/>
      <c r="D33" s="97"/>
      <c r="E33" s="97"/>
      <c r="F33"/>
      <c r="G33"/>
      <c r="H33"/>
      <c r="I33"/>
      <c r="J33"/>
      <c r="K33"/>
      <c r="L33"/>
      <c r="M33"/>
      <c r="N33" s="3"/>
      <c r="O33"/>
      <c r="P33"/>
    </row>
    <row r="34" spans="3:16" x14ac:dyDescent="0.25">
      <c r="C34" s="97"/>
      <c r="D34" s="97"/>
      <c r="E34" s="97"/>
      <c r="F34" s="4"/>
      <c r="G34" s="4"/>
      <c r="H34" s="4"/>
      <c r="I34" s="4"/>
      <c r="J34" s="4"/>
      <c r="K34" s="4"/>
      <c r="L34" s="4"/>
      <c r="M34"/>
    </row>
    <row r="35" spans="3:16" x14ac:dyDescent="0.25">
      <c r="C35" s="97"/>
      <c r="D35" s="97"/>
      <c r="E35" s="97"/>
      <c r="F35"/>
      <c r="G35"/>
      <c r="H35"/>
      <c r="I35"/>
      <c r="J35"/>
      <c r="K35"/>
      <c r="L35"/>
      <c r="M35"/>
    </row>
    <row r="36" spans="3:16" x14ac:dyDescent="0.25">
      <c r="C36" s="97"/>
      <c r="D36" s="97"/>
      <c r="E36" s="97"/>
    </row>
  </sheetData>
  <mergeCells count="39">
    <mergeCell ref="D32:E32"/>
    <mergeCell ref="F32:G32"/>
    <mergeCell ref="H32:I32"/>
    <mergeCell ref="J32:K32"/>
    <mergeCell ref="C2:D2"/>
    <mergeCell ref="C3:D3"/>
    <mergeCell ref="B4:D4"/>
    <mergeCell ref="D28:G28"/>
    <mergeCell ref="H28:I28"/>
    <mergeCell ref="J28:K28"/>
    <mergeCell ref="B6:E6"/>
    <mergeCell ref="C33:E34"/>
    <mergeCell ref="C35:E36"/>
    <mergeCell ref="F6:G6"/>
    <mergeCell ref="H6:I6"/>
    <mergeCell ref="J6:K6"/>
    <mergeCell ref="D26:G26"/>
    <mergeCell ref="D27:G27"/>
    <mergeCell ref="D30:G30"/>
    <mergeCell ref="J30:K30"/>
    <mergeCell ref="A21:E22"/>
    <mergeCell ref="F21:G22"/>
    <mergeCell ref="D24:G24"/>
    <mergeCell ref="D25:G25"/>
    <mergeCell ref="D29:G29"/>
    <mergeCell ref="H29:I29"/>
    <mergeCell ref="H30:I30"/>
    <mergeCell ref="D31:G31"/>
    <mergeCell ref="H31:I31"/>
    <mergeCell ref="L6:M6"/>
    <mergeCell ref="J26:K26"/>
    <mergeCell ref="H25:I25"/>
    <mergeCell ref="H27:I27"/>
    <mergeCell ref="L21:L22"/>
    <mergeCell ref="H24:I24"/>
    <mergeCell ref="J24:K24"/>
    <mergeCell ref="H21:I22"/>
    <mergeCell ref="J21:K22"/>
    <mergeCell ref="H26:I26"/>
  </mergeCells>
  <dataValidations count="2">
    <dataValidation type="list" showInputMessage="1" showErrorMessage="1" sqref="D8:D19" xr:uid="{00000000-0002-0000-0000-000000000000}">
      <formula1>$P$10:$P$12</formula1>
    </dataValidation>
    <dataValidation type="list" allowBlank="1" showInputMessage="1" showErrorMessage="1" sqref="E8:E19" xr:uid="{00000000-0002-0000-0000-000001000000}">
      <formula1>$Q$11:$Q$19</formula1>
    </dataValidation>
  </dataValidations>
  <pageMargins left="0.23622047244094491" right="0.23622047244094491" top="0.74803149606299213" bottom="0.74803149606299213" header="0.31496062992125984" footer="0.31496062992125984"/>
  <pageSetup paperSize="9" scale="5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7</vt:i4>
      </vt:variant>
    </vt:vector>
  </HeadingPairs>
  <TitlesOfParts>
    <vt:vector size="8" baseType="lpstr">
      <vt:lpstr>Arkusz1</vt:lpstr>
      <vt:lpstr>nazwa</vt:lpstr>
      <vt:lpstr>pomoc</vt:lpstr>
      <vt:lpstr>Pomoc_publiczna</vt:lpstr>
      <vt:lpstr>Pomoc_publiczna_Pomoc_de_minimis_Bez_pomocy</vt:lpstr>
      <vt:lpstr>Pomoc1</vt:lpstr>
      <vt:lpstr>Pomoc2</vt:lpstr>
      <vt:lpstr>pomoc3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2024-03-23T20:24:57Z</dcterms:modified>
</cp:coreProperties>
</file>