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H:\analiza fin\Analiza bez makr\"/>
    </mc:Choice>
  </mc:AlternateContent>
  <xr:revisionPtr revIDLastSave="0" documentId="8_{98FCC1B8-597B-4CDB-8DFD-4179928462C9}" xr6:coauthVersionLast="36" xr6:coauthVersionMax="36" xr10:uidLastSave="{00000000-0000-0000-0000-000000000000}"/>
  <bookViews>
    <workbookView xWindow="15" yWindow="0" windowWidth="32160" windowHeight="21000" xr2:uid="{9F034847-EC6A-4F46-9E1B-A0E441E5D48E}"/>
  </bookViews>
  <sheets>
    <sheet name="Informacje podstawowe" sheetId="1" r:id="rId1"/>
    <sheet name="Analiza kosztow i korzysci" sheetId="12" r:id="rId2"/>
    <sheet name="Analiza finansowa projektu" sheetId="16" r:id="rId3"/>
    <sheet name="JST z projektem" sheetId="11" r:id="rId4"/>
    <sheet name="Bilans z projektem" sheetId="7" r:id="rId5"/>
    <sheet name="RZiS z projektem" sheetId="8" r:id="rId6"/>
    <sheet name="CF z projektem" sheetId="9" r:id="rId7"/>
    <sheet name="An.wskazn. z projektem" sheetId="10" r:id="rId8"/>
    <sheet name="Bilans uproszczony z projektem" sheetId="13" r:id="rId9"/>
    <sheet name="RZiS uproszczony z projektem" sheetId="14" r:id="rId10"/>
    <sheet name="An.wskazn.uproszcz. z projektem" sheetId="15" r:id="rId11"/>
  </sheets>
  <externalReferences>
    <externalReference r:id="rId12"/>
  </externalReferences>
  <definedNames>
    <definedName name="_xlnm._FilterDatabase" localSheetId="0" hidden="1">'Informacje podstawowe'!$S$4:$S$5</definedName>
    <definedName name="czy_wnioskodawca_jest_MŚP">#REF!</definedName>
    <definedName name="ile_kwartałów">#REF!</definedName>
    <definedName name="kwartały">[1]DANE!$B$2:$B$6</definedName>
    <definedName name="nazwa_360">360</definedName>
    <definedName name="nazwa_przychody_ze_sprzedaży">#REF!+#REF!</definedName>
    <definedName name="wybór">[1]DANE!$J$2:$J$6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B2" i="14"/>
  <c r="B2" i="13"/>
  <c r="B2" i="10"/>
  <c r="B2" i="9"/>
  <c r="B2" i="8" l="1"/>
  <c r="B2" i="7"/>
  <c r="B2" i="11"/>
  <c r="B2" i="16"/>
  <c r="B2" i="12"/>
  <c r="C9" i="15" l="1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Z9" i="15"/>
  <c r="AA9" i="15"/>
  <c r="AB9" i="15"/>
  <c r="AC9" i="15"/>
  <c r="AD9" i="15"/>
  <c r="AE9" i="15"/>
  <c r="AF9" i="15"/>
  <c r="AG9" i="15"/>
  <c r="AH9" i="15"/>
  <c r="AI9" i="15"/>
  <c r="B16" i="12" l="1"/>
  <c r="Q8" i="15" l="1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E8" i="15"/>
  <c r="AF8" i="15"/>
  <c r="AG8" i="15"/>
  <c r="AH8" i="15"/>
  <c r="AI8" i="15"/>
  <c r="Q11" i="15"/>
  <c r="R11" i="15"/>
  <c r="S11" i="15"/>
  <c r="T11" i="15"/>
  <c r="U11" i="15"/>
  <c r="V11" i="15"/>
  <c r="W11" i="15"/>
  <c r="X11" i="15"/>
  <c r="Y11" i="15"/>
  <c r="Z11" i="15"/>
  <c r="AA11" i="15"/>
  <c r="AB11" i="15"/>
  <c r="AC11" i="15"/>
  <c r="AD11" i="15"/>
  <c r="AE11" i="15"/>
  <c r="AF11" i="15"/>
  <c r="AG11" i="15"/>
  <c r="AH11" i="15"/>
  <c r="AI11" i="15"/>
  <c r="Q12" i="15"/>
  <c r="R12" i="15"/>
  <c r="S12" i="15"/>
  <c r="T12" i="15"/>
  <c r="U12" i="15"/>
  <c r="V12" i="15"/>
  <c r="W12" i="15"/>
  <c r="X12" i="15"/>
  <c r="Y12" i="15"/>
  <c r="Z12" i="15"/>
  <c r="AA12" i="15"/>
  <c r="AB12" i="15"/>
  <c r="AC12" i="15"/>
  <c r="AD12" i="15"/>
  <c r="AE12" i="15"/>
  <c r="AF12" i="15"/>
  <c r="AG12" i="15"/>
  <c r="AH12" i="15"/>
  <c r="AI12" i="15"/>
  <c r="Q13" i="15"/>
  <c r="R13" i="15"/>
  <c r="S13" i="15"/>
  <c r="T13" i="15"/>
  <c r="U13" i="15"/>
  <c r="V13" i="15"/>
  <c r="W13" i="15"/>
  <c r="X13" i="15"/>
  <c r="Y13" i="15"/>
  <c r="Z13" i="15"/>
  <c r="AA13" i="15"/>
  <c r="AB13" i="15"/>
  <c r="AC13" i="15"/>
  <c r="AD13" i="15"/>
  <c r="AE13" i="15"/>
  <c r="AF13" i="15"/>
  <c r="AG13" i="15"/>
  <c r="AH13" i="15"/>
  <c r="AI13" i="15"/>
  <c r="Q7" i="14"/>
  <c r="R7" i="14"/>
  <c r="S7" i="14"/>
  <c r="T7" i="14"/>
  <c r="U7" i="14"/>
  <c r="V7" i="14"/>
  <c r="W7" i="14"/>
  <c r="X7" i="14"/>
  <c r="Y7" i="14"/>
  <c r="Z7" i="14"/>
  <c r="AA7" i="14"/>
  <c r="AB7" i="14"/>
  <c r="AC7" i="14"/>
  <c r="AD7" i="14"/>
  <c r="AE7" i="14"/>
  <c r="AF7" i="14"/>
  <c r="AG7" i="14"/>
  <c r="AH7" i="14"/>
  <c r="AI7" i="14"/>
  <c r="S10" i="14"/>
  <c r="T10" i="14"/>
  <c r="T22" i="14" s="1"/>
  <c r="T24" i="14" s="1"/>
  <c r="W10" i="14"/>
  <c r="X10" i="14"/>
  <c r="X22" i="14" s="1"/>
  <c r="X24" i="14" s="1"/>
  <c r="AA10" i="14"/>
  <c r="AB10" i="14"/>
  <c r="AB22" i="14" s="1"/>
  <c r="AB24" i="14" s="1"/>
  <c r="AE10" i="14"/>
  <c r="AF10" i="14"/>
  <c r="AF22" i="14" s="1"/>
  <c r="AF24" i="14" s="1"/>
  <c r="AI10" i="14"/>
  <c r="Q11" i="14"/>
  <c r="Q10" i="14" s="1"/>
  <c r="Q22" i="14" s="1"/>
  <c r="Q24" i="14" s="1"/>
  <c r="R11" i="14"/>
  <c r="R10" i="14" s="1"/>
  <c r="R22" i="14" s="1"/>
  <c r="R24" i="14" s="1"/>
  <c r="S11" i="14"/>
  <c r="T11" i="14"/>
  <c r="U11" i="14"/>
  <c r="U10" i="14" s="1"/>
  <c r="U22" i="14" s="1"/>
  <c r="U24" i="14" s="1"/>
  <c r="V11" i="14"/>
  <c r="V10" i="14" s="1"/>
  <c r="V22" i="14" s="1"/>
  <c r="V24" i="14" s="1"/>
  <c r="W11" i="14"/>
  <c r="X11" i="14"/>
  <c r="Y11" i="14"/>
  <c r="Y10" i="14" s="1"/>
  <c r="Y22" i="14" s="1"/>
  <c r="Y24" i="14" s="1"/>
  <c r="Z11" i="14"/>
  <c r="Z10" i="14" s="1"/>
  <c r="Z22" i="14" s="1"/>
  <c r="Z24" i="14" s="1"/>
  <c r="AA11" i="14"/>
  <c r="AB11" i="14"/>
  <c r="AC11" i="14"/>
  <c r="AC10" i="14" s="1"/>
  <c r="AC22" i="14" s="1"/>
  <c r="AC24" i="14" s="1"/>
  <c r="AD11" i="14"/>
  <c r="AD10" i="14" s="1"/>
  <c r="AD22" i="14" s="1"/>
  <c r="AD24" i="14" s="1"/>
  <c r="AE11" i="14"/>
  <c r="AF11" i="14"/>
  <c r="AG11" i="14"/>
  <c r="AG10" i="14" s="1"/>
  <c r="AG22" i="14" s="1"/>
  <c r="AG24" i="14" s="1"/>
  <c r="AH11" i="14"/>
  <c r="AH10" i="14" s="1"/>
  <c r="AH22" i="14" s="1"/>
  <c r="AH24" i="14" s="1"/>
  <c r="AI11" i="14"/>
  <c r="Q19" i="14"/>
  <c r="R19" i="14"/>
  <c r="S19" i="14"/>
  <c r="T19" i="14"/>
  <c r="U19" i="14"/>
  <c r="V19" i="14"/>
  <c r="W19" i="14"/>
  <c r="X19" i="14"/>
  <c r="Y19" i="14"/>
  <c r="Z19" i="14"/>
  <c r="AA19" i="14"/>
  <c r="AB19" i="14"/>
  <c r="AC19" i="14"/>
  <c r="AD19" i="14"/>
  <c r="AE19" i="14"/>
  <c r="AF19" i="14"/>
  <c r="AG19" i="14"/>
  <c r="AH19" i="14"/>
  <c r="AI19" i="14"/>
  <c r="S22" i="14"/>
  <c r="S24" i="14" s="1"/>
  <c r="W22" i="14"/>
  <c r="W24" i="14" s="1"/>
  <c r="AA22" i="14"/>
  <c r="AA24" i="14" s="1"/>
  <c r="AE22" i="14"/>
  <c r="AE24" i="14" s="1"/>
  <c r="AI22" i="14"/>
  <c r="AI24" i="14" s="1"/>
  <c r="T8" i="13"/>
  <c r="T19" i="13" s="1"/>
  <c r="T25" i="13" s="1"/>
  <c r="T26" i="13" s="1"/>
  <c r="X8" i="13"/>
  <c r="X19" i="13" s="1"/>
  <c r="X25" i="13" s="1"/>
  <c r="X26" i="13" s="1"/>
  <c r="AB8" i="13"/>
  <c r="AB19" i="13" s="1"/>
  <c r="AB25" i="13" s="1"/>
  <c r="AB26" i="13" s="1"/>
  <c r="AF8" i="13"/>
  <c r="AF19" i="13" s="1"/>
  <c r="AF25" i="13" s="1"/>
  <c r="AF26" i="13" s="1"/>
  <c r="Q9" i="13"/>
  <c r="Q8" i="13" s="1"/>
  <c r="Q19" i="13" s="1"/>
  <c r="Q25" i="13" s="1"/>
  <c r="Q26" i="13" s="1"/>
  <c r="R9" i="13"/>
  <c r="R8" i="13" s="1"/>
  <c r="R19" i="13" s="1"/>
  <c r="R25" i="13" s="1"/>
  <c r="R26" i="13" s="1"/>
  <c r="S9" i="13"/>
  <c r="S8" i="13" s="1"/>
  <c r="S19" i="13" s="1"/>
  <c r="S25" i="13" s="1"/>
  <c r="S26" i="13" s="1"/>
  <c r="T9" i="13"/>
  <c r="U9" i="13"/>
  <c r="U8" i="13" s="1"/>
  <c r="U19" i="13" s="1"/>
  <c r="U25" i="13" s="1"/>
  <c r="U26" i="13" s="1"/>
  <c r="V9" i="13"/>
  <c r="V8" i="13" s="1"/>
  <c r="V19" i="13" s="1"/>
  <c r="V25" i="13" s="1"/>
  <c r="V26" i="13" s="1"/>
  <c r="W9" i="13"/>
  <c r="W8" i="13" s="1"/>
  <c r="W19" i="13" s="1"/>
  <c r="W25" i="13" s="1"/>
  <c r="W26" i="13" s="1"/>
  <c r="X9" i="13"/>
  <c r="Y9" i="13"/>
  <c r="Y8" i="13" s="1"/>
  <c r="Y19" i="13" s="1"/>
  <c r="Y25" i="13" s="1"/>
  <c r="Y26" i="13" s="1"/>
  <c r="Z9" i="13"/>
  <c r="Z8" i="13" s="1"/>
  <c r="Z19" i="13" s="1"/>
  <c r="Z25" i="13" s="1"/>
  <c r="Z26" i="13" s="1"/>
  <c r="AA9" i="13"/>
  <c r="AA8" i="13" s="1"/>
  <c r="AA19" i="13" s="1"/>
  <c r="AA25" i="13" s="1"/>
  <c r="AA26" i="13" s="1"/>
  <c r="AB9" i="13"/>
  <c r="AC9" i="13"/>
  <c r="AC8" i="13" s="1"/>
  <c r="AC19" i="13" s="1"/>
  <c r="AC25" i="13" s="1"/>
  <c r="AC26" i="13" s="1"/>
  <c r="AD9" i="13"/>
  <c r="AD8" i="13" s="1"/>
  <c r="AD19" i="13" s="1"/>
  <c r="AD25" i="13" s="1"/>
  <c r="AD26" i="13" s="1"/>
  <c r="AE9" i="13"/>
  <c r="AE8" i="13" s="1"/>
  <c r="AE19" i="13" s="1"/>
  <c r="AE25" i="13" s="1"/>
  <c r="AE26" i="13" s="1"/>
  <c r="AF9" i="13"/>
  <c r="AG9" i="13"/>
  <c r="AG8" i="13" s="1"/>
  <c r="AG19" i="13" s="1"/>
  <c r="AG25" i="13" s="1"/>
  <c r="AG26" i="13" s="1"/>
  <c r="AH9" i="13"/>
  <c r="AH8" i="13" s="1"/>
  <c r="AH19" i="13" s="1"/>
  <c r="AH25" i="13" s="1"/>
  <c r="AH26" i="13" s="1"/>
  <c r="AI9" i="13"/>
  <c r="AI8" i="13" s="1"/>
  <c r="AI19" i="13" s="1"/>
  <c r="AI25" i="13" s="1"/>
  <c r="AI26" i="13" s="1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Q19" i="10"/>
  <c r="R19" i="10"/>
  <c r="S19" i="10"/>
  <c r="T19" i="10"/>
  <c r="U19" i="10"/>
  <c r="V19" i="10"/>
  <c r="W19" i="10"/>
  <c r="X19" i="10"/>
  <c r="Y19" i="10"/>
  <c r="Z19" i="10"/>
  <c r="AA19" i="10"/>
  <c r="AB19" i="10"/>
  <c r="AC19" i="10"/>
  <c r="AD19" i="10"/>
  <c r="AE19" i="10"/>
  <c r="AF19" i="10"/>
  <c r="AG19" i="10"/>
  <c r="AH19" i="10"/>
  <c r="AI19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AF20" i="10"/>
  <c r="AG20" i="10"/>
  <c r="AH20" i="10"/>
  <c r="AI20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Q15" i="10"/>
  <c r="R15" i="10"/>
  <c r="S15" i="10"/>
  <c r="T15" i="10"/>
  <c r="U15" i="10"/>
  <c r="V15" i="10"/>
  <c r="W15" i="10"/>
  <c r="X15" i="10"/>
  <c r="Y15" i="10"/>
  <c r="Z15" i="10"/>
  <c r="AA15" i="10"/>
  <c r="AB15" i="10"/>
  <c r="AC15" i="10"/>
  <c r="AD15" i="10"/>
  <c r="AE15" i="10"/>
  <c r="AF15" i="10"/>
  <c r="AG15" i="10"/>
  <c r="AH15" i="10"/>
  <c r="AI15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AI16" i="10"/>
  <c r="Q17" i="10"/>
  <c r="R17" i="10"/>
  <c r="S17" i="10"/>
  <c r="T17" i="10"/>
  <c r="U17" i="10"/>
  <c r="V17" i="10"/>
  <c r="W17" i="10"/>
  <c r="X17" i="10"/>
  <c r="Y17" i="10"/>
  <c r="Z17" i="10"/>
  <c r="AA17" i="10"/>
  <c r="AB17" i="10"/>
  <c r="AC17" i="10"/>
  <c r="AD17" i="10"/>
  <c r="AE17" i="10"/>
  <c r="AF17" i="10"/>
  <c r="AG17" i="10"/>
  <c r="AH17" i="10"/>
  <c r="AI17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Q12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AE12" i="10"/>
  <c r="AF12" i="10"/>
  <c r="AG12" i="10"/>
  <c r="AH12" i="10"/>
  <c r="AI12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AI8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G7" i="8"/>
  <c r="AG20" i="8" s="1"/>
  <c r="AG25" i="8" s="1"/>
  <c r="AG30" i="8" s="1"/>
  <c r="AG32" i="8" s="1"/>
  <c r="AG35" i="8" s="1"/>
  <c r="AH7" i="8"/>
  <c r="AI7" i="8"/>
  <c r="AG12" i="8"/>
  <c r="AH12" i="8"/>
  <c r="AH20" i="8" s="1"/>
  <c r="AH25" i="8" s="1"/>
  <c r="AH30" i="8" s="1"/>
  <c r="AH32" i="8" s="1"/>
  <c r="AH35" i="8" s="1"/>
  <c r="AI12" i="8"/>
  <c r="AI20" i="8"/>
  <c r="AI25" i="8" s="1"/>
  <c r="AI30" i="8" s="1"/>
  <c r="AI32" i="8" s="1"/>
  <c r="AI35" i="8" s="1"/>
  <c r="AG21" i="8"/>
  <c r="AH21" i="8"/>
  <c r="AI21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Q35" i="8"/>
  <c r="R35" i="8"/>
  <c r="S35" i="8"/>
  <c r="T35" i="8"/>
  <c r="U35" i="8"/>
  <c r="V35" i="8"/>
  <c r="W35" i="8"/>
  <c r="X35" i="8"/>
  <c r="Y35" i="8"/>
  <c r="Z35" i="8"/>
  <c r="AA35" i="8"/>
  <c r="AB35" i="8"/>
  <c r="AC35" i="8"/>
  <c r="AD35" i="8"/>
  <c r="AE35" i="8"/>
  <c r="AF35" i="8"/>
  <c r="R8" i="7"/>
  <c r="R28" i="7" s="1"/>
  <c r="R45" i="7" s="1"/>
  <c r="V8" i="7"/>
  <c r="V28" i="7" s="1"/>
  <c r="Z8" i="7"/>
  <c r="Z28" i="7" s="1"/>
  <c r="AD8" i="7"/>
  <c r="AD28" i="7" s="1"/>
  <c r="AH8" i="7"/>
  <c r="AH28" i="7" s="1"/>
  <c r="AH45" i="7" s="1"/>
  <c r="Q10" i="7"/>
  <c r="Q8" i="7" s="1"/>
  <c r="Q28" i="7" s="1"/>
  <c r="R10" i="7"/>
  <c r="S10" i="7"/>
  <c r="S8" i="7" s="1"/>
  <c r="S28" i="7" s="1"/>
  <c r="T10" i="7"/>
  <c r="T8" i="7" s="1"/>
  <c r="T28" i="7" s="1"/>
  <c r="T45" i="7" s="1"/>
  <c r="U10" i="7"/>
  <c r="U8" i="7" s="1"/>
  <c r="U28" i="7" s="1"/>
  <c r="V10" i="7"/>
  <c r="W10" i="7"/>
  <c r="W8" i="7" s="1"/>
  <c r="W28" i="7" s="1"/>
  <c r="X10" i="7"/>
  <c r="X8" i="7" s="1"/>
  <c r="X28" i="7" s="1"/>
  <c r="X45" i="7" s="1"/>
  <c r="Y10" i="7"/>
  <c r="Y8" i="7" s="1"/>
  <c r="Y28" i="7" s="1"/>
  <c r="Z10" i="7"/>
  <c r="AA10" i="7"/>
  <c r="AA8" i="7" s="1"/>
  <c r="AA28" i="7" s="1"/>
  <c r="AB10" i="7"/>
  <c r="AB8" i="7" s="1"/>
  <c r="AB28" i="7" s="1"/>
  <c r="AB45" i="7" s="1"/>
  <c r="AC10" i="7"/>
  <c r="AC8" i="7" s="1"/>
  <c r="AC28" i="7" s="1"/>
  <c r="AD10" i="7"/>
  <c r="AE10" i="7"/>
  <c r="AE8" i="7" s="1"/>
  <c r="AE28" i="7" s="1"/>
  <c r="AF10" i="7"/>
  <c r="AF8" i="7" s="1"/>
  <c r="AF28" i="7" s="1"/>
  <c r="AF45" i="7" s="1"/>
  <c r="AG10" i="7"/>
  <c r="AG8" i="7" s="1"/>
  <c r="AG28" i="7" s="1"/>
  <c r="AH10" i="7"/>
  <c r="AI10" i="7"/>
  <c r="AI8" i="7" s="1"/>
  <c r="AI28" i="7" s="1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R33" i="7"/>
  <c r="R44" i="7" s="1"/>
  <c r="V33" i="7"/>
  <c r="V44" i="7" s="1"/>
  <c r="Z33" i="7"/>
  <c r="Z44" i="7" s="1"/>
  <c r="AD33" i="7"/>
  <c r="AD44" i="7" s="1"/>
  <c r="AH33" i="7"/>
  <c r="AH44" i="7" s="1"/>
  <c r="Q35" i="7"/>
  <c r="Q33" i="7" s="1"/>
  <c r="Q44" i="7" s="1"/>
  <c r="R35" i="7"/>
  <c r="S35" i="7"/>
  <c r="S33" i="7" s="1"/>
  <c r="S44" i="7" s="1"/>
  <c r="T35" i="7"/>
  <c r="T33" i="7" s="1"/>
  <c r="T44" i="7" s="1"/>
  <c r="U35" i="7"/>
  <c r="U33" i="7" s="1"/>
  <c r="U44" i="7" s="1"/>
  <c r="V35" i="7"/>
  <c r="W35" i="7"/>
  <c r="W33" i="7" s="1"/>
  <c r="W44" i="7" s="1"/>
  <c r="X35" i="7"/>
  <c r="X33" i="7" s="1"/>
  <c r="X44" i="7" s="1"/>
  <c r="Y35" i="7"/>
  <c r="Y33" i="7" s="1"/>
  <c r="Y44" i="7" s="1"/>
  <c r="Z35" i="7"/>
  <c r="AA35" i="7"/>
  <c r="AA33" i="7" s="1"/>
  <c r="AA44" i="7" s="1"/>
  <c r="AB35" i="7"/>
  <c r="AB33" i="7" s="1"/>
  <c r="AB44" i="7" s="1"/>
  <c r="AC35" i="7"/>
  <c r="AC33" i="7" s="1"/>
  <c r="AC44" i="7" s="1"/>
  <c r="AD35" i="7"/>
  <c r="AE35" i="7"/>
  <c r="AE33" i="7" s="1"/>
  <c r="AE44" i="7" s="1"/>
  <c r="AF35" i="7"/>
  <c r="AF33" i="7" s="1"/>
  <c r="AF44" i="7" s="1"/>
  <c r="AG35" i="7"/>
  <c r="AG33" i="7" s="1"/>
  <c r="AG44" i="7" s="1"/>
  <c r="AH35" i="7"/>
  <c r="AI35" i="7"/>
  <c r="AI33" i="7" s="1"/>
  <c r="AI44" i="7" s="1"/>
  <c r="Q38" i="7"/>
  <c r="R38" i="7"/>
  <c r="S38" i="7"/>
  <c r="T38" i="7"/>
  <c r="U38" i="7"/>
  <c r="V38" i="7"/>
  <c r="W38" i="7"/>
  <c r="X38" i="7"/>
  <c r="Y38" i="7"/>
  <c r="Z38" i="7"/>
  <c r="AA38" i="7"/>
  <c r="AB38" i="7"/>
  <c r="AC38" i="7"/>
  <c r="AD38" i="7"/>
  <c r="AE38" i="7"/>
  <c r="AF38" i="7"/>
  <c r="AG38" i="7"/>
  <c r="AH38" i="7"/>
  <c r="AI38" i="7"/>
  <c r="AI45" i="7" l="1"/>
  <c r="AE45" i="7"/>
  <c r="AA45" i="7"/>
  <c r="W45" i="7"/>
  <c r="S45" i="7"/>
  <c r="AD45" i="7"/>
  <c r="Z45" i="7"/>
  <c r="AG45" i="7"/>
  <c r="AC45" i="7"/>
  <c r="Y45" i="7"/>
  <c r="U45" i="7"/>
  <c r="Q45" i="7"/>
  <c r="V45" i="7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Q10" i="11"/>
  <c r="R10" i="11"/>
  <c r="S10" i="11"/>
  <c r="T10" i="11"/>
  <c r="U10" i="11"/>
  <c r="V10" i="11"/>
  <c r="W10" i="11"/>
  <c r="X10" i="11"/>
  <c r="Y10" i="11"/>
  <c r="Z10" i="11"/>
  <c r="AA10" i="11"/>
  <c r="AB10" i="11"/>
  <c r="AC10" i="11"/>
  <c r="AD10" i="11"/>
  <c r="AE10" i="11"/>
  <c r="AF10" i="11"/>
  <c r="AG10" i="11"/>
  <c r="AH10" i="11"/>
  <c r="AI10" i="11"/>
  <c r="S13" i="11"/>
  <c r="AI13" i="11"/>
  <c r="Q14" i="11"/>
  <c r="R14" i="11"/>
  <c r="S14" i="11"/>
  <c r="T14" i="11"/>
  <c r="T13" i="11" s="1"/>
  <c r="U14" i="11"/>
  <c r="V14" i="11"/>
  <c r="W14" i="11"/>
  <c r="W13" i="11" s="1"/>
  <c r="X14" i="11"/>
  <c r="X13" i="11" s="1"/>
  <c r="Y14" i="11"/>
  <c r="Z14" i="11"/>
  <c r="AA14" i="11"/>
  <c r="AA13" i="11" s="1"/>
  <c r="AB14" i="11"/>
  <c r="AB13" i="11" s="1"/>
  <c r="AC14" i="11"/>
  <c r="AD14" i="11"/>
  <c r="AE14" i="11"/>
  <c r="AE13" i="11" s="1"/>
  <c r="AF14" i="11"/>
  <c r="AF13" i="11" s="1"/>
  <c r="AG14" i="11"/>
  <c r="AH14" i="11"/>
  <c r="AI14" i="11"/>
  <c r="Q15" i="11"/>
  <c r="R15" i="11"/>
  <c r="S15" i="11"/>
  <c r="T15" i="11"/>
  <c r="U15" i="11"/>
  <c r="V15" i="11"/>
  <c r="W15" i="11"/>
  <c r="X15" i="11"/>
  <c r="Y15" i="11"/>
  <c r="Z15" i="11"/>
  <c r="AA15" i="11"/>
  <c r="AB15" i="11"/>
  <c r="AC15" i="11"/>
  <c r="AD15" i="11"/>
  <c r="AE15" i="11"/>
  <c r="AF15" i="11"/>
  <c r="AG15" i="11"/>
  <c r="AH15" i="11"/>
  <c r="AI15" i="11"/>
  <c r="Q17" i="11"/>
  <c r="Q16" i="11" s="1"/>
  <c r="R17" i="11"/>
  <c r="R16" i="11" s="1"/>
  <c r="S17" i="11"/>
  <c r="T17" i="11"/>
  <c r="U17" i="11"/>
  <c r="U16" i="11" s="1"/>
  <c r="V17" i="11"/>
  <c r="W17" i="11"/>
  <c r="X17" i="11"/>
  <c r="Y17" i="11"/>
  <c r="Y16" i="11" s="1"/>
  <c r="Z17" i="11"/>
  <c r="Z16" i="11" s="1"/>
  <c r="AA17" i="11"/>
  <c r="AB17" i="11"/>
  <c r="AC17" i="11"/>
  <c r="AC16" i="11" s="1"/>
  <c r="AD17" i="11"/>
  <c r="AD16" i="11" s="1"/>
  <c r="AE17" i="11"/>
  <c r="AF17" i="11"/>
  <c r="AG17" i="11"/>
  <c r="AG16" i="11" s="1"/>
  <c r="AH17" i="11"/>
  <c r="AH16" i="11" s="1"/>
  <c r="AI17" i="11"/>
  <c r="Q20" i="11"/>
  <c r="R20" i="11"/>
  <c r="S20" i="11"/>
  <c r="T20" i="11"/>
  <c r="U20" i="11"/>
  <c r="V20" i="11"/>
  <c r="V16" i="11" s="1"/>
  <c r="W20" i="11"/>
  <c r="X20" i="11"/>
  <c r="Y20" i="11"/>
  <c r="Z20" i="11"/>
  <c r="AA20" i="11"/>
  <c r="AB20" i="11"/>
  <c r="AC20" i="11"/>
  <c r="AD20" i="11"/>
  <c r="AE20" i="11"/>
  <c r="AF20" i="11"/>
  <c r="AG20" i="11"/>
  <c r="AH20" i="11"/>
  <c r="AI20" i="11"/>
  <c r="AF16" i="11" l="1"/>
  <c r="AB16" i="11"/>
  <c r="AB23" i="11" s="1"/>
  <c r="X16" i="11"/>
  <c r="X23" i="11" s="1"/>
  <c r="T16" i="11"/>
  <c r="T23" i="11" s="1"/>
  <c r="AF23" i="11"/>
  <c r="AI16" i="11"/>
  <c r="AI23" i="11" s="1"/>
  <c r="AE16" i="11"/>
  <c r="AA16" i="11"/>
  <c r="W16" i="11"/>
  <c r="S16" i="11"/>
  <c r="AH13" i="11"/>
  <c r="AH23" i="11" s="1"/>
  <c r="AD13" i="11"/>
  <c r="AD23" i="11" s="1"/>
  <c r="Z13" i="11"/>
  <c r="Z23" i="11" s="1"/>
  <c r="V13" i="11"/>
  <c r="V23" i="11" s="1"/>
  <c r="R13" i="11"/>
  <c r="R23" i="11" s="1"/>
  <c r="AG13" i="11"/>
  <c r="AC13" i="11"/>
  <c r="AC23" i="11" s="1"/>
  <c r="Y13" i="11"/>
  <c r="U13" i="11"/>
  <c r="Q13" i="11"/>
  <c r="AA23" i="11"/>
  <c r="AG23" i="11"/>
  <c r="Y23" i="11"/>
  <c r="U23" i="11"/>
  <c r="Q23" i="11"/>
  <c r="W23" i="11"/>
  <c r="S23" i="11"/>
  <c r="AE23" i="11"/>
  <c r="N11" i="12"/>
  <c r="O11" i="12"/>
  <c r="O15" i="12" s="1"/>
  <c r="P11" i="12"/>
  <c r="Q11" i="12"/>
  <c r="R11" i="12"/>
  <c r="S11" i="12"/>
  <c r="T11" i="12"/>
  <c r="U11" i="12"/>
  <c r="V11" i="12"/>
  <c r="W11" i="12"/>
  <c r="W15" i="12" s="1"/>
  <c r="X11" i="12"/>
  <c r="Y11" i="12"/>
  <c r="Z11" i="12"/>
  <c r="AA11" i="12"/>
  <c r="AA15" i="12" s="1"/>
  <c r="AB11" i="12"/>
  <c r="AC11" i="12"/>
  <c r="AD11" i="12"/>
  <c r="AE11" i="12"/>
  <c r="AE15" i="12" s="1"/>
  <c r="AF11" i="12"/>
  <c r="N7" i="12"/>
  <c r="O7" i="12"/>
  <c r="P7" i="12"/>
  <c r="P15" i="12" s="1"/>
  <c r="Q7" i="12"/>
  <c r="Q15" i="12" s="1"/>
  <c r="R7" i="12"/>
  <c r="S7" i="12"/>
  <c r="T7" i="12"/>
  <c r="T15" i="12" s="1"/>
  <c r="U7" i="12"/>
  <c r="U15" i="12" s="1"/>
  <c r="V7" i="12"/>
  <c r="W7" i="12"/>
  <c r="X7" i="12"/>
  <c r="X15" i="12" s="1"/>
  <c r="Y7" i="12"/>
  <c r="Y15" i="12" s="1"/>
  <c r="Z7" i="12"/>
  <c r="AA7" i="12"/>
  <c r="AB7" i="12"/>
  <c r="AB15" i="12" s="1"/>
  <c r="AC7" i="12"/>
  <c r="AC15" i="12" s="1"/>
  <c r="AD7" i="12"/>
  <c r="AE7" i="12"/>
  <c r="AF7" i="12"/>
  <c r="AF15" i="12" s="1"/>
  <c r="S15" i="12" l="1"/>
  <c r="AD15" i="12"/>
  <c r="Z15" i="12"/>
  <c r="V15" i="12"/>
  <c r="R15" i="12"/>
  <c r="N15" i="12"/>
  <c r="B88" i="16"/>
  <c r="B93" i="16" s="1"/>
  <c r="AF76" i="16"/>
  <c r="AE76" i="16"/>
  <c r="AD76" i="16"/>
  <c r="AC76" i="16"/>
  <c r="AB76" i="16"/>
  <c r="AA76" i="16"/>
  <c r="Z76" i="16"/>
  <c r="Y76" i="16"/>
  <c r="X76" i="16"/>
  <c r="W76" i="16"/>
  <c r="V76" i="16"/>
  <c r="U76" i="16"/>
  <c r="T76" i="16"/>
  <c r="S76" i="16"/>
  <c r="R76" i="16"/>
  <c r="Q76" i="16"/>
  <c r="P76" i="16"/>
  <c r="O76" i="16"/>
  <c r="N76" i="16"/>
  <c r="M76" i="16"/>
  <c r="L76" i="16"/>
  <c r="K76" i="16"/>
  <c r="J76" i="16"/>
  <c r="I76" i="16"/>
  <c r="H76" i="16"/>
  <c r="G76" i="16"/>
  <c r="F76" i="16"/>
  <c r="E76" i="16"/>
  <c r="D76" i="16"/>
  <c r="C76" i="16"/>
  <c r="AF70" i="16"/>
  <c r="AF69" i="16" s="1"/>
  <c r="AE70" i="16"/>
  <c r="AD70" i="16"/>
  <c r="AD69" i="16" s="1"/>
  <c r="AD84" i="16" s="1"/>
  <c r="AC70" i="16"/>
  <c r="AC69" i="16" s="1"/>
  <c r="AB70" i="16"/>
  <c r="AB69" i="16" s="1"/>
  <c r="AA70" i="16"/>
  <c r="AA69" i="16" s="1"/>
  <c r="AA84" i="16" s="1"/>
  <c r="Z70" i="16"/>
  <c r="Z69" i="16" s="1"/>
  <c r="Z84" i="16" s="1"/>
  <c r="Y70" i="16"/>
  <c r="X70" i="16"/>
  <c r="X69" i="16" s="1"/>
  <c r="W70" i="16"/>
  <c r="W69" i="16" s="1"/>
  <c r="V70" i="16"/>
  <c r="V69" i="16" s="1"/>
  <c r="U70" i="16"/>
  <c r="U69" i="16" s="1"/>
  <c r="T70" i="16"/>
  <c r="S70" i="16"/>
  <c r="S69" i="16" s="1"/>
  <c r="S84" i="16" s="1"/>
  <c r="R70" i="16"/>
  <c r="R69" i="16" s="1"/>
  <c r="Q70" i="16"/>
  <c r="Q69" i="16" s="1"/>
  <c r="P70" i="16"/>
  <c r="P69" i="16" s="1"/>
  <c r="O70" i="16"/>
  <c r="N70" i="16"/>
  <c r="N69" i="16" s="1"/>
  <c r="N84" i="16" s="1"/>
  <c r="M70" i="16"/>
  <c r="L70" i="16"/>
  <c r="L69" i="16" s="1"/>
  <c r="K70" i="16"/>
  <c r="K69" i="16" s="1"/>
  <c r="J70" i="16"/>
  <c r="J69" i="16" s="1"/>
  <c r="I70" i="16"/>
  <c r="I69" i="16" s="1"/>
  <c r="H70" i="16"/>
  <c r="G70" i="16"/>
  <c r="G69" i="16" s="1"/>
  <c r="G84" i="16" s="1"/>
  <c r="F70" i="16"/>
  <c r="F69" i="16" s="1"/>
  <c r="E70" i="16"/>
  <c r="E69" i="16" s="1"/>
  <c r="D70" i="16"/>
  <c r="C70" i="16"/>
  <c r="AE69" i="16"/>
  <c r="AE84" i="16" s="1"/>
  <c r="Y69" i="16"/>
  <c r="Y84" i="16" s="1"/>
  <c r="T69" i="16"/>
  <c r="O69" i="16"/>
  <c r="O84" i="16" s="1"/>
  <c r="M69" i="16"/>
  <c r="H69" i="16"/>
  <c r="D69" i="16"/>
  <c r="C69" i="16"/>
  <c r="C84" i="16" s="1"/>
  <c r="AF56" i="16"/>
  <c r="AE56" i="16"/>
  <c r="AD56" i="16"/>
  <c r="AC56" i="16"/>
  <c r="AB56" i="16"/>
  <c r="AA56" i="16"/>
  <c r="Z56" i="16"/>
  <c r="Y56" i="16"/>
  <c r="X56" i="16"/>
  <c r="W56" i="16"/>
  <c r="V56" i="16"/>
  <c r="U56" i="16"/>
  <c r="T56" i="16"/>
  <c r="S56" i="16"/>
  <c r="R56" i="16"/>
  <c r="Q56" i="16"/>
  <c r="P56" i="16"/>
  <c r="O56" i="16"/>
  <c r="N56" i="16"/>
  <c r="M56" i="16"/>
  <c r="L56" i="16"/>
  <c r="K56" i="16"/>
  <c r="J56" i="16"/>
  <c r="I56" i="16"/>
  <c r="H56" i="16"/>
  <c r="G56" i="16"/>
  <c r="F56" i="16"/>
  <c r="E56" i="16"/>
  <c r="D56" i="16"/>
  <c r="C56" i="16"/>
  <c r="AF53" i="16"/>
  <c r="AE53" i="16"/>
  <c r="AE61" i="16" s="1"/>
  <c r="AD53" i="16"/>
  <c r="AD61" i="16" s="1"/>
  <c r="AC53" i="16"/>
  <c r="AB53" i="16"/>
  <c r="AA53" i="16"/>
  <c r="AA61" i="16" s="1"/>
  <c r="Z53" i="16"/>
  <c r="Z61" i="16" s="1"/>
  <c r="Y53" i="16"/>
  <c r="X53" i="16"/>
  <c r="W53" i="16"/>
  <c r="W61" i="16" s="1"/>
  <c r="V53" i="16"/>
  <c r="V61" i="16" s="1"/>
  <c r="U53" i="16"/>
  <c r="T53" i="16"/>
  <c r="S53" i="16"/>
  <c r="S61" i="16" s="1"/>
  <c r="R53" i="16"/>
  <c r="R61" i="16" s="1"/>
  <c r="Q53" i="16"/>
  <c r="P53" i="16"/>
  <c r="O53" i="16"/>
  <c r="O61" i="16" s="1"/>
  <c r="N53" i="16"/>
  <c r="N61" i="16" s="1"/>
  <c r="M53" i="16"/>
  <c r="L53" i="16"/>
  <c r="K53" i="16"/>
  <c r="K61" i="16" s="1"/>
  <c r="J53" i="16"/>
  <c r="J61" i="16" s="1"/>
  <c r="I53" i="16"/>
  <c r="H53" i="16"/>
  <c r="G53" i="16"/>
  <c r="G61" i="16" s="1"/>
  <c r="F53" i="16"/>
  <c r="F61" i="16" s="1"/>
  <c r="E53" i="16"/>
  <c r="D53" i="16"/>
  <c r="C53" i="16"/>
  <c r="AF45" i="16"/>
  <c r="AE45" i="16"/>
  <c r="AD45" i="16"/>
  <c r="AC45" i="16"/>
  <c r="AB45" i="16"/>
  <c r="AA45" i="16"/>
  <c r="Z45" i="16"/>
  <c r="Y45" i="16"/>
  <c r="X45" i="16"/>
  <c r="W45" i="16"/>
  <c r="V45" i="16"/>
  <c r="U45" i="16"/>
  <c r="T45" i="16"/>
  <c r="S45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AF42" i="16"/>
  <c r="AE42" i="16"/>
  <c r="AD42" i="16"/>
  <c r="AC42" i="16"/>
  <c r="AB42" i="16"/>
  <c r="AA42" i="16"/>
  <c r="Z42" i="16"/>
  <c r="Y42" i="16"/>
  <c r="X42" i="16"/>
  <c r="W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AF39" i="16"/>
  <c r="AF48" i="16" s="1"/>
  <c r="AF50" i="16" s="1"/>
  <c r="AE39" i="16"/>
  <c r="AD39" i="16"/>
  <c r="AC39" i="16"/>
  <c r="AB39" i="16"/>
  <c r="AB48" i="16" s="1"/>
  <c r="AB50" i="16" s="1"/>
  <c r="AA39" i="16"/>
  <c r="Z39" i="16"/>
  <c r="Y39" i="16"/>
  <c r="X39" i="16"/>
  <c r="W39" i="16"/>
  <c r="V39" i="16"/>
  <c r="U39" i="16"/>
  <c r="T39" i="16"/>
  <c r="T48" i="16" s="1"/>
  <c r="T50" i="16" s="1"/>
  <c r="S39" i="16"/>
  <c r="R39" i="16"/>
  <c r="Q39" i="16"/>
  <c r="P39" i="16"/>
  <c r="P48" i="16" s="1"/>
  <c r="P50" i="16" s="1"/>
  <c r="O39" i="16"/>
  <c r="N39" i="16"/>
  <c r="M39" i="16"/>
  <c r="L39" i="16"/>
  <c r="K39" i="16"/>
  <c r="J39" i="16"/>
  <c r="I39" i="16"/>
  <c r="H39" i="16"/>
  <c r="H48" i="16" s="1"/>
  <c r="H50" i="16" s="1"/>
  <c r="G39" i="16"/>
  <c r="F39" i="16"/>
  <c r="E39" i="16"/>
  <c r="D39" i="16"/>
  <c r="D48" i="16" s="1"/>
  <c r="D50" i="16" s="1"/>
  <c r="C39" i="16"/>
  <c r="AF28" i="16"/>
  <c r="AE28" i="16"/>
  <c r="AD28" i="16"/>
  <c r="AC28" i="16"/>
  <c r="AB28" i="16"/>
  <c r="AA28" i="16"/>
  <c r="Z28" i="16"/>
  <c r="Y28" i="16"/>
  <c r="X28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AF22" i="16"/>
  <c r="AE22" i="16"/>
  <c r="AD22" i="16"/>
  <c r="AC22" i="16"/>
  <c r="AB22" i="16"/>
  <c r="AA22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AF19" i="16"/>
  <c r="AE19" i="16"/>
  <c r="AD19" i="16"/>
  <c r="AC19" i="16"/>
  <c r="AB19" i="16"/>
  <c r="AA19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J15" i="16" s="1"/>
  <c r="I19" i="16"/>
  <c r="H19" i="16"/>
  <c r="G19" i="16"/>
  <c r="F19" i="16"/>
  <c r="E19" i="16"/>
  <c r="D19" i="16"/>
  <c r="C19" i="16"/>
  <c r="AF16" i="16"/>
  <c r="AF15" i="16" s="1"/>
  <c r="AE16" i="16"/>
  <c r="AD16" i="16"/>
  <c r="AC16" i="16"/>
  <c r="AB16" i="16"/>
  <c r="AB15" i="16" s="1"/>
  <c r="AA16" i="16"/>
  <c r="Z16" i="16"/>
  <c r="Y16" i="16"/>
  <c r="Y15" i="16" s="1"/>
  <c r="X16" i="16"/>
  <c r="X15" i="16" s="1"/>
  <c r="W16" i="16"/>
  <c r="V16" i="16"/>
  <c r="U16" i="16"/>
  <c r="T16" i="16"/>
  <c r="T15" i="16" s="1"/>
  <c r="S16" i="16"/>
  <c r="R16" i="16"/>
  <c r="Q16" i="16"/>
  <c r="P16" i="16"/>
  <c r="P15" i="16" s="1"/>
  <c r="O16" i="16"/>
  <c r="N16" i="16"/>
  <c r="M16" i="16"/>
  <c r="M15" i="16" s="1"/>
  <c r="L16" i="16"/>
  <c r="K16" i="16"/>
  <c r="J16" i="16"/>
  <c r="I16" i="16"/>
  <c r="H16" i="16"/>
  <c r="H15" i="16" s="1"/>
  <c r="G16" i="16"/>
  <c r="F16" i="16"/>
  <c r="E16" i="16"/>
  <c r="D16" i="16"/>
  <c r="D15" i="16" s="1"/>
  <c r="C16" i="16"/>
  <c r="C15" i="16"/>
  <c r="AF12" i="16"/>
  <c r="AE12" i="16"/>
  <c r="AD12" i="16"/>
  <c r="AC12" i="16"/>
  <c r="AB12" i="16"/>
  <c r="AA12" i="16"/>
  <c r="Z12" i="16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AF9" i="16"/>
  <c r="AE9" i="16"/>
  <c r="AD9" i="16"/>
  <c r="AC9" i="16"/>
  <c r="AB9" i="16"/>
  <c r="AA9" i="16"/>
  <c r="Z9" i="16"/>
  <c r="Y9" i="16"/>
  <c r="X9" i="16"/>
  <c r="W9" i="16"/>
  <c r="V9" i="16"/>
  <c r="U9" i="16"/>
  <c r="T9" i="16"/>
  <c r="S9" i="16"/>
  <c r="R9" i="16"/>
  <c r="Q9" i="16"/>
  <c r="P9" i="16"/>
  <c r="O9" i="16"/>
  <c r="N9" i="16"/>
  <c r="N8" i="16" s="1"/>
  <c r="M9" i="16"/>
  <c r="L9" i="16"/>
  <c r="K9" i="16"/>
  <c r="J9" i="16"/>
  <c r="I9" i="16"/>
  <c r="H9" i="16"/>
  <c r="G9" i="16"/>
  <c r="F9" i="16"/>
  <c r="E9" i="16"/>
  <c r="E8" i="16" s="1"/>
  <c r="D9" i="16"/>
  <c r="C9" i="16"/>
  <c r="X8" i="16"/>
  <c r="B76" i="16"/>
  <c r="B70" i="16"/>
  <c r="B69" i="16" s="1"/>
  <c r="B56" i="16"/>
  <c r="B53" i="16"/>
  <c r="B45" i="16"/>
  <c r="B42" i="16"/>
  <c r="B39" i="16"/>
  <c r="B28" i="16"/>
  <c r="B22" i="16"/>
  <c r="B19" i="16"/>
  <c r="B16" i="16"/>
  <c r="B12" i="16"/>
  <c r="B9" i="16"/>
  <c r="B62" i="16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B15" i="16" l="1"/>
  <c r="X7" i="16"/>
  <c r="C8" i="16"/>
  <c r="C7" i="16" s="1"/>
  <c r="K8" i="16"/>
  <c r="S8" i="16"/>
  <c r="AA8" i="16"/>
  <c r="AE8" i="16"/>
  <c r="G8" i="16"/>
  <c r="O8" i="16"/>
  <c r="W8" i="16"/>
  <c r="I8" i="16"/>
  <c r="Q8" i="16"/>
  <c r="U8" i="16"/>
  <c r="AC8" i="16"/>
  <c r="O15" i="16"/>
  <c r="AA15" i="16"/>
  <c r="AA7" i="16" s="1"/>
  <c r="D8" i="16"/>
  <c r="H8" i="16"/>
  <c r="H7" i="16" s="1"/>
  <c r="D7" i="16"/>
  <c r="L8" i="16"/>
  <c r="L7" i="16" s="1"/>
  <c r="P8" i="16"/>
  <c r="T8" i="16"/>
  <c r="T7" i="16" s="1"/>
  <c r="AB8" i="16"/>
  <c r="AF8" i="16"/>
  <c r="AF7" i="16" s="1"/>
  <c r="F8" i="16"/>
  <c r="R8" i="16"/>
  <c r="AD8" i="16"/>
  <c r="G15" i="16"/>
  <c r="S15" i="16"/>
  <c r="S7" i="16" s="1"/>
  <c r="I61" i="16"/>
  <c r="M61" i="16"/>
  <c r="U61" i="16"/>
  <c r="Y61" i="16"/>
  <c r="P7" i="16"/>
  <c r="E15" i="16"/>
  <c r="E7" i="16" s="1"/>
  <c r="U15" i="16"/>
  <c r="AC15" i="16"/>
  <c r="K15" i="16"/>
  <c r="W15" i="16"/>
  <c r="W7" i="16" s="1"/>
  <c r="M48" i="16"/>
  <c r="M50" i="16" s="1"/>
  <c r="Y48" i="16"/>
  <c r="Y50" i="16" s="1"/>
  <c r="O48" i="16"/>
  <c r="O50" i="16" s="1"/>
  <c r="H84" i="16"/>
  <c r="AB7" i="16"/>
  <c r="I15" i="16"/>
  <c r="I7" i="16" s="1"/>
  <c r="Q15" i="16"/>
  <c r="I48" i="16"/>
  <c r="I50" i="16" s="1"/>
  <c r="U48" i="16"/>
  <c r="U50" i="16" s="1"/>
  <c r="C48" i="16"/>
  <c r="C50" i="16" s="1"/>
  <c r="AA48" i="16"/>
  <c r="AA50" i="16" s="1"/>
  <c r="B84" i="16"/>
  <c r="B85" i="16" s="1"/>
  <c r="J8" i="16"/>
  <c r="J7" i="16" s="1"/>
  <c r="V8" i="16"/>
  <c r="F15" i="16"/>
  <c r="F7" i="16" s="1"/>
  <c r="N15" i="16"/>
  <c r="N7" i="16" s="1"/>
  <c r="R15" i="16"/>
  <c r="V15" i="16"/>
  <c r="Z15" i="16"/>
  <c r="AD15" i="16"/>
  <c r="AD7" i="16" s="1"/>
  <c r="L15" i="16"/>
  <c r="J48" i="16"/>
  <c r="J50" i="16" s="1"/>
  <c r="N48" i="16"/>
  <c r="N50" i="16" s="1"/>
  <c r="V48" i="16"/>
  <c r="V50" i="16" s="1"/>
  <c r="Z48" i="16"/>
  <c r="Z50" i="16" s="1"/>
  <c r="AD48" i="16"/>
  <c r="AD50" i="16" s="1"/>
  <c r="D84" i="16"/>
  <c r="M84" i="16"/>
  <c r="L84" i="16"/>
  <c r="P84" i="16"/>
  <c r="X84" i="16"/>
  <c r="AB84" i="16"/>
  <c r="AF84" i="16"/>
  <c r="O7" i="16"/>
  <c r="U7" i="16"/>
  <c r="T84" i="16"/>
  <c r="E84" i="16"/>
  <c r="I84" i="16"/>
  <c r="Q84" i="16"/>
  <c r="U84" i="16"/>
  <c r="AC84" i="16"/>
  <c r="V6" i="11"/>
  <c r="V6" i="9"/>
  <c r="V6" i="10"/>
  <c r="V6" i="15"/>
  <c r="V6" i="14"/>
  <c r="V6" i="13"/>
  <c r="V6" i="8"/>
  <c r="V6" i="7"/>
  <c r="AD6" i="11"/>
  <c r="AD6" i="9"/>
  <c r="AD6" i="10"/>
  <c r="AD6" i="7"/>
  <c r="AD6" i="15"/>
  <c r="AD6" i="14"/>
  <c r="AD6" i="13"/>
  <c r="AD6" i="8"/>
  <c r="W6" i="11"/>
  <c r="W6" i="14"/>
  <c r="W6" i="13"/>
  <c r="W6" i="10"/>
  <c r="W6" i="8"/>
  <c r="W6" i="7"/>
  <c r="W6" i="15"/>
  <c r="W6" i="9"/>
  <c r="AI6" i="11"/>
  <c r="AI6" i="14"/>
  <c r="AI6" i="13"/>
  <c r="AI6" i="10"/>
  <c r="AI6" i="7"/>
  <c r="AI6" i="9"/>
  <c r="AI6" i="15"/>
  <c r="AI6" i="8"/>
  <c r="T6" i="11"/>
  <c r="T6" i="9"/>
  <c r="T6" i="14"/>
  <c r="T6" i="13"/>
  <c r="T6" i="10"/>
  <c r="T6" i="8"/>
  <c r="T6" i="7"/>
  <c r="T6" i="15"/>
  <c r="X6" i="11"/>
  <c r="X6" i="9"/>
  <c r="X6" i="15"/>
  <c r="X6" i="14"/>
  <c r="X6" i="13"/>
  <c r="X6" i="10"/>
  <c r="X6" i="8"/>
  <c r="X6" i="7"/>
  <c r="AB6" i="11"/>
  <c r="AB6" i="9"/>
  <c r="AB6" i="14"/>
  <c r="AB6" i="13"/>
  <c r="AB6" i="10"/>
  <c r="AB6" i="8"/>
  <c r="AB6" i="7"/>
  <c r="AB6" i="15"/>
  <c r="AF6" i="11"/>
  <c r="AF6" i="9"/>
  <c r="AF6" i="15"/>
  <c r="AF6" i="14"/>
  <c r="AF6" i="13"/>
  <c r="AF6" i="10"/>
  <c r="AF6" i="8"/>
  <c r="AF6" i="7"/>
  <c r="R6" i="11"/>
  <c r="R6" i="14"/>
  <c r="R6" i="13"/>
  <c r="R6" i="8"/>
  <c r="R6" i="7"/>
  <c r="R6" i="15"/>
  <c r="R6" i="9"/>
  <c r="R6" i="10"/>
  <c r="Z6" i="11"/>
  <c r="Z6" i="14"/>
  <c r="Z6" i="13"/>
  <c r="Z6" i="8"/>
  <c r="Z6" i="15"/>
  <c r="Z6" i="9"/>
  <c r="Z6" i="10"/>
  <c r="Z6" i="7"/>
  <c r="AH6" i="11"/>
  <c r="AH6" i="14"/>
  <c r="AH6" i="13"/>
  <c r="AH6" i="15"/>
  <c r="AH6" i="9"/>
  <c r="AH6" i="8"/>
  <c r="AH6" i="10"/>
  <c r="AH6" i="7"/>
  <c r="S6" i="11"/>
  <c r="S6" i="14"/>
  <c r="S6" i="13"/>
  <c r="S6" i="10"/>
  <c r="S6" i="8"/>
  <c r="S6" i="7"/>
  <c r="S6" i="9"/>
  <c r="S6" i="15"/>
  <c r="AA6" i="11"/>
  <c r="AA6" i="14"/>
  <c r="AA6" i="13"/>
  <c r="AA6" i="10"/>
  <c r="AA6" i="8"/>
  <c r="AA6" i="7"/>
  <c r="AA6" i="9"/>
  <c r="AA6" i="15"/>
  <c r="AE6" i="11"/>
  <c r="AE6" i="14"/>
  <c r="AE6" i="13"/>
  <c r="AE6" i="10"/>
  <c r="AE6" i="8"/>
  <c r="AE6" i="7"/>
  <c r="AE6" i="15"/>
  <c r="AE6" i="9"/>
  <c r="Q6" i="11"/>
  <c r="Q6" i="15"/>
  <c r="Q6" i="14"/>
  <c r="Q6" i="13"/>
  <c r="Q6" i="7"/>
  <c r="Q6" i="9"/>
  <c r="Q6" i="10"/>
  <c r="Q6" i="8"/>
  <c r="U6" i="11"/>
  <c r="U6" i="15"/>
  <c r="U6" i="10"/>
  <c r="U6" i="8"/>
  <c r="U6" i="9"/>
  <c r="U6" i="14"/>
  <c r="U6" i="13"/>
  <c r="U6" i="7"/>
  <c r="Y6" i="11"/>
  <c r="Y6" i="15"/>
  <c r="Y6" i="14"/>
  <c r="Y6" i="13"/>
  <c r="Y6" i="10"/>
  <c r="Y6" i="9"/>
  <c r="Y6" i="8"/>
  <c r="Y6" i="7"/>
  <c r="AC6" i="11"/>
  <c r="AC6" i="15"/>
  <c r="AC6" i="7"/>
  <c r="AC6" i="9"/>
  <c r="AC6" i="14"/>
  <c r="AC6" i="13"/>
  <c r="AC6" i="10"/>
  <c r="AC6" i="8"/>
  <c r="AG6" i="11"/>
  <c r="AG6" i="15"/>
  <c r="AG6" i="14"/>
  <c r="AG6" i="13"/>
  <c r="AG6" i="10"/>
  <c r="AG6" i="9"/>
  <c r="AG6" i="8"/>
  <c r="AG6" i="7"/>
  <c r="N6" i="16"/>
  <c r="N26" i="16" s="1"/>
  <c r="N6" i="12"/>
  <c r="N17" i="12" s="1"/>
  <c r="AD6" i="16"/>
  <c r="AD26" i="16" s="1"/>
  <c r="AD6" i="12"/>
  <c r="AD17" i="12" s="1"/>
  <c r="O6" i="16"/>
  <c r="O26" i="16" s="1"/>
  <c r="O6" i="12"/>
  <c r="O17" i="12" s="1"/>
  <c r="S6" i="16"/>
  <c r="S26" i="16" s="1"/>
  <c r="S6" i="12"/>
  <c r="S17" i="12" s="1"/>
  <c r="W6" i="16"/>
  <c r="W26" i="16" s="1"/>
  <c r="W6" i="12"/>
  <c r="W17" i="12" s="1"/>
  <c r="AA6" i="16"/>
  <c r="AA26" i="16" s="1"/>
  <c r="AA6" i="12"/>
  <c r="AA17" i="12" s="1"/>
  <c r="AE6" i="16"/>
  <c r="AE26" i="16" s="1"/>
  <c r="AE6" i="12"/>
  <c r="AE17" i="12" s="1"/>
  <c r="V6" i="16"/>
  <c r="V38" i="16" s="1"/>
  <c r="V6" i="12"/>
  <c r="V17" i="12" s="1"/>
  <c r="P6" i="16"/>
  <c r="P26" i="16" s="1"/>
  <c r="P6" i="12"/>
  <c r="P17" i="12" s="1"/>
  <c r="AF6" i="16"/>
  <c r="AF63" i="16" s="1"/>
  <c r="AF6" i="12"/>
  <c r="AF17" i="12" s="1"/>
  <c r="R6" i="16"/>
  <c r="R26" i="16" s="1"/>
  <c r="R6" i="12"/>
  <c r="R17" i="12" s="1"/>
  <c r="Z6" i="16"/>
  <c r="Z26" i="16" s="1"/>
  <c r="Z6" i="12"/>
  <c r="Z17" i="12" s="1"/>
  <c r="T6" i="16"/>
  <c r="T26" i="16" s="1"/>
  <c r="T6" i="12"/>
  <c r="T17" i="12" s="1"/>
  <c r="X6" i="16"/>
  <c r="X38" i="16" s="1"/>
  <c r="X6" i="12"/>
  <c r="X17" i="12" s="1"/>
  <c r="AB6" i="16"/>
  <c r="AB26" i="16" s="1"/>
  <c r="AB6" i="12"/>
  <c r="AB17" i="12" s="1"/>
  <c r="Q6" i="16"/>
  <c r="Q38" i="16" s="1"/>
  <c r="Q6" i="12"/>
  <c r="Q17" i="12" s="1"/>
  <c r="U6" i="16"/>
  <c r="U26" i="16" s="1"/>
  <c r="U6" i="12"/>
  <c r="U17" i="12" s="1"/>
  <c r="Y6" i="16"/>
  <c r="Y26" i="16" s="1"/>
  <c r="Y6" i="12"/>
  <c r="Y17" i="12" s="1"/>
  <c r="AC6" i="16"/>
  <c r="AC26" i="16" s="1"/>
  <c r="AC6" i="12"/>
  <c r="AC17" i="12" s="1"/>
  <c r="Q63" i="16"/>
  <c r="C61" i="16"/>
  <c r="B61" i="16"/>
  <c r="B48" i="16"/>
  <c r="B50" i="16" s="1"/>
  <c r="B8" i="16"/>
  <c r="B7" i="16" s="1"/>
  <c r="AE15" i="16"/>
  <c r="AE7" i="16" s="1"/>
  <c r="G48" i="16"/>
  <c r="G50" i="16" s="1"/>
  <c r="S48" i="16"/>
  <c r="S50" i="16" s="1"/>
  <c r="AE48" i="16"/>
  <c r="AE50" i="16" s="1"/>
  <c r="L61" i="16"/>
  <c r="X61" i="16"/>
  <c r="F84" i="16"/>
  <c r="Z8" i="16"/>
  <c r="K48" i="16"/>
  <c r="K50" i="16" s="1"/>
  <c r="W48" i="16"/>
  <c r="W50" i="16" s="1"/>
  <c r="E48" i="16"/>
  <c r="E50" i="16" s="1"/>
  <c r="Q48" i="16"/>
  <c r="Q50" i="16" s="1"/>
  <c r="AC48" i="16"/>
  <c r="AC50" i="16" s="1"/>
  <c r="D61" i="16"/>
  <c r="P61" i="16"/>
  <c r="AB61" i="16"/>
  <c r="J84" i="16"/>
  <c r="V84" i="16"/>
  <c r="L48" i="16"/>
  <c r="L50" i="16" s="1"/>
  <c r="X48" i="16"/>
  <c r="X50" i="16" s="1"/>
  <c r="F48" i="16"/>
  <c r="F50" i="16" s="1"/>
  <c r="R48" i="16"/>
  <c r="R50" i="16" s="1"/>
  <c r="E61" i="16"/>
  <c r="Q61" i="16"/>
  <c r="AC61" i="16"/>
  <c r="K84" i="16"/>
  <c r="W84" i="16"/>
  <c r="M8" i="16"/>
  <c r="M7" i="16" s="1"/>
  <c r="Y8" i="16"/>
  <c r="Y7" i="16" s="1"/>
  <c r="H61" i="16"/>
  <c r="T61" i="16"/>
  <c r="AF61" i="16"/>
  <c r="C85" i="16"/>
  <c r="R84" i="16"/>
  <c r="W52" i="16"/>
  <c r="R68" i="16"/>
  <c r="W68" i="16"/>
  <c r="W38" i="16"/>
  <c r="P38" i="16"/>
  <c r="T38" i="16"/>
  <c r="K7" i="16" l="1"/>
  <c r="G7" i="16"/>
  <c r="Q7" i="16"/>
  <c r="R63" i="16"/>
  <c r="AC7" i="16"/>
  <c r="AE38" i="16"/>
  <c r="O38" i="16"/>
  <c r="N68" i="16"/>
  <c r="R52" i="16"/>
  <c r="O52" i="16"/>
  <c r="R64" i="16"/>
  <c r="P64" i="16"/>
  <c r="P63" i="16"/>
  <c r="N63" i="16"/>
  <c r="N64" i="16" s="1"/>
  <c r="V7" i="16"/>
  <c r="AC38" i="16"/>
  <c r="U52" i="16"/>
  <c r="O68" i="16"/>
  <c r="R7" i="16"/>
  <c r="N38" i="16"/>
  <c r="N52" i="16"/>
  <c r="Z7" i="16"/>
  <c r="AE63" i="16"/>
  <c r="AE64" i="16" s="1"/>
  <c r="AB38" i="16"/>
  <c r="U38" i="16"/>
  <c r="T52" i="16"/>
  <c r="AB68" i="16"/>
  <c r="AC68" i="16"/>
  <c r="D85" i="16"/>
  <c r="E85" i="16" s="1"/>
  <c r="W63" i="16"/>
  <c r="W64" i="16" s="1"/>
  <c r="O63" i="16"/>
  <c r="O64" i="16" s="1"/>
  <c r="Q52" i="16"/>
  <c r="Q68" i="16"/>
  <c r="V52" i="16"/>
  <c r="U68" i="16"/>
  <c r="T68" i="16"/>
  <c r="AC52" i="16"/>
  <c r="AB63" i="16"/>
  <c r="AB64" i="16" s="1"/>
  <c r="R38" i="16"/>
  <c r="AE52" i="16"/>
  <c r="AE68" i="16"/>
  <c r="P52" i="16"/>
  <c r="P68" i="16"/>
  <c r="AB52" i="16"/>
  <c r="T63" i="16"/>
  <c r="T64" i="16" s="1"/>
  <c r="AD38" i="16"/>
  <c r="Z52" i="16"/>
  <c r="AF38" i="16"/>
  <c r="Z68" i="16"/>
  <c r="V68" i="16"/>
  <c r="AD63" i="16"/>
  <c r="AF68" i="16"/>
  <c r="S38" i="16"/>
  <c r="Y38" i="16"/>
  <c r="Z38" i="16"/>
  <c r="V26" i="16"/>
  <c r="S52" i="16"/>
  <c r="AF52" i="16"/>
  <c r="X63" i="16"/>
  <c r="AA63" i="16"/>
  <c r="AA64" i="16" s="1"/>
  <c r="X26" i="16"/>
  <c r="Y52" i="16"/>
  <c r="AF26" i="16"/>
  <c r="AA68" i="16"/>
  <c r="AA52" i="16"/>
  <c r="AD64" i="16"/>
  <c r="Q64" i="16"/>
  <c r="X64" i="16"/>
  <c r="V63" i="16"/>
  <c r="V64" i="16" s="1"/>
  <c r="AA38" i="16"/>
  <c r="Q26" i="16"/>
  <c r="Y68" i="16"/>
  <c r="X68" i="16"/>
  <c r="AD52" i="16"/>
  <c r="S68" i="16"/>
  <c r="X52" i="16"/>
  <c r="AD68" i="16"/>
  <c r="S63" i="16"/>
  <c r="S64" i="16" s="1"/>
  <c r="X18" i="12"/>
  <c r="X19" i="12"/>
  <c r="X20" i="12"/>
  <c r="V18" i="12"/>
  <c r="V19" i="12"/>
  <c r="V20" i="12"/>
  <c r="S18" i="12"/>
  <c r="S19" i="12"/>
  <c r="S20" i="12"/>
  <c r="Z18" i="12"/>
  <c r="Z19" i="12"/>
  <c r="Z20" i="12"/>
  <c r="AD18" i="12"/>
  <c r="AD19" i="12"/>
  <c r="AD20" i="12"/>
  <c r="AC18" i="12"/>
  <c r="AC19" i="12"/>
  <c r="AC20" i="12"/>
  <c r="U18" i="12"/>
  <c r="U19" i="12"/>
  <c r="U20" i="12"/>
  <c r="AB18" i="12"/>
  <c r="AB19" i="12"/>
  <c r="AB20" i="12"/>
  <c r="T18" i="12"/>
  <c r="T19" i="12"/>
  <c r="T20" i="12"/>
  <c r="R18" i="12"/>
  <c r="R19" i="12"/>
  <c r="R20" i="12"/>
  <c r="P18" i="12"/>
  <c r="P19" i="12"/>
  <c r="P20" i="12"/>
  <c r="AE18" i="12"/>
  <c r="AE19" i="12"/>
  <c r="AE20" i="12"/>
  <c r="W18" i="12"/>
  <c r="W19" i="12"/>
  <c r="W20" i="12"/>
  <c r="O18" i="12"/>
  <c r="O19" i="12"/>
  <c r="O20" i="12"/>
  <c r="N18" i="12"/>
  <c r="N19" i="12"/>
  <c r="N20" i="12"/>
  <c r="Y18" i="12"/>
  <c r="Y19" i="12"/>
  <c r="Y20" i="12"/>
  <c r="Q18" i="12"/>
  <c r="Q19" i="12"/>
  <c r="Q20" i="12"/>
  <c r="AF18" i="12"/>
  <c r="AF19" i="12"/>
  <c r="AF20" i="12"/>
  <c r="AA18" i="12"/>
  <c r="AA19" i="12"/>
  <c r="AA20" i="12"/>
  <c r="AF64" i="16"/>
  <c r="U63" i="16"/>
  <c r="U64" i="16" s="1"/>
  <c r="Z63" i="16"/>
  <c r="Z64" i="16" s="1"/>
  <c r="AC63" i="16"/>
  <c r="AC64" i="16" s="1"/>
  <c r="Y63" i="16"/>
  <c r="Y64" i="16" s="1"/>
  <c r="F85" i="16"/>
  <c r="G85" i="16" s="1"/>
  <c r="H85" i="16" s="1"/>
  <c r="I85" i="16" s="1"/>
  <c r="J85" i="16" s="1"/>
  <c r="K85" i="16" s="1"/>
  <c r="L85" i="16" s="1"/>
  <c r="M85" i="16" s="1"/>
  <c r="N85" i="16" s="1"/>
  <c r="O85" i="16" s="1"/>
  <c r="P85" i="16" s="1"/>
  <c r="Q85" i="16" s="1"/>
  <c r="R85" i="16" s="1"/>
  <c r="S85" i="16" s="1"/>
  <c r="T85" i="16" s="1"/>
  <c r="U85" i="16" s="1"/>
  <c r="V85" i="16" s="1"/>
  <c r="W85" i="16" s="1"/>
  <c r="X85" i="16" s="1"/>
  <c r="Y85" i="16" s="1"/>
  <c r="Z85" i="16" s="1"/>
  <c r="AA85" i="16" s="1"/>
  <c r="AB85" i="16" s="1"/>
  <c r="AC85" i="16" s="1"/>
  <c r="AD85" i="16" s="1"/>
  <c r="AE85" i="16" s="1"/>
  <c r="AF85" i="16" s="1"/>
  <c r="M21" i="1" l="1"/>
  <c r="M12" i="1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11" i="15"/>
  <c r="L22" i="14"/>
  <c r="L24" i="14" s="1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P11" i="14"/>
  <c r="P10" i="14" s="1"/>
  <c r="P22" i="14" s="1"/>
  <c r="P24" i="14" s="1"/>
  <c r="O11" i="14"/>
  <c r="O10" i="14" s="1"/>
  <c r="O22" i="14" s="1"/>
  <c r="O24" i="14" s="1"/>
  <c r="N11" i="14"/>
  <c r="N10" i="14" s="1"/>
  <c r="M11" i="14"/>
  <c r="L11" i="14"/>
  <c r="K11" i="14"/>
  <c r="K10" i="14" s="1"/>
  <c r="J11" i="14"/>
  <c r="J10" i="14" s="1"/>
  <c r="J22" i="14" s="1"/>
  <c r="J24" i="14" s="1"/>
  <c r="I11" i="14"/>
  <c r="H11" i="14"/>
  <c r="H10" i="14" s="1"/>
  <c r="G11" i="14"/>
  <c r="G10" i="14" s="1"/>
  <c r="G22" i="14" s="1"/>
  <c r="G24" i="14" s="1"/>
  <c r="F11" i="14"/>
  <c r="E11" i="14"/>
  <c r="E10" i="14" s="1"/>
  <c r="D11" i="14"/>
  <c r="D10" i="14" s="1"/>
  <c r="D22" i="14" s="1"/>
  <c r="D24" i="14" s="1"/>
  <c r="C11" i="14"/>
  <c r="C10" i="14" s="1"/>
  <c r="C22" i="14" s="1"/>
  <c r="C24" i="14" s="1"/>
  <c r="M10" i="14"/>
  <c r="M22" i="14" s="1"/>
  <c r="M24" i="14" s="1"/>
  <c r="L10" i="14"/>
  <c r="I10" i="14"/>
  <c r="F10" i="14"/>
  <c r="F22" i="14" s="1"/>
  <c r="F24" i="14" s="1"/>
  <c r="P7" i="14"/>
  <c r="O7" i="14"/>
  <c r="N7" i="14"/>
  <c r="M7" i="14"/>
  <c r="L7" i="14"/>
  <c r="K7" i="14"/>
  <c r="J7" i="14"/>
  <c r="I7" i="14"/>
  <c r="I22" i="14" s="1"/>
  <c r="I24" i="14" s="1"/>
  <c r="H7" i="14"/>
  <c r="H22" i="14" s="1"/>
  <c r="H24" i="14" s="1"/>
  <c r="G7" i="14"/>
  <c r="F7" i="14"/>
  <c r="E7" i="14"/>
  <c r="E22" i="14" s="1"/>
  <c r="E24" i="14" s="1"/>
  <c r="D7" i="14"/>
  <c r="C7" i="14"/>
  <c r="B24" i="14"/>
  <c r="B22" i="14"/>
  <c r="B10" i="14"/>
  <c r="B19" i="14"/>
  <c r="P25" i="13"/>
  <c r="O25" i="13"/>
  <c r="N25" i="13"/>
  <c r="N26" i="13" s="1"/>
  <c r="M25" i="13"/>
  <c r="L25" i="13"/>
  <c r="K25" i="13"/>
  <c r="J25" i="13"/>
  <c r="I25" i="13"/>
  <c r="I26" i="13" s="1"/>
  <c r="H25" i="13"/>
  <c r="H26" i="13" s="1"/>
  <c r="G25" i="13"/>
  <c r="G26" i="13" s="1"/>
  <c r="F25" i="13"/>
  <c r="F26" i="13" s="1"/>
  <c r="E25" i="13"/>
  <c r="E26" i="13" s="1"/>
  <c r="D25" i="13"/>
  <c r="C25" i="13"/>
  <c r="B11" i="14"/>
  <c r="B7" i="14"/>
  <c r="P26" i="13"/>
  <c r="O26" i="13"/>
  <c r="M26" i="13"/>
  <c r="L26" i="13"/>
  <c r="K26" i="13"/>
  <c r="J26" i="13"/>
  <c r="D26" i="13"/>
  <c r="C26" i="13"/>
  <c r="M19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P9" i="13"/>
  <c r="O9" i="13"/>
  <c r="O8" i="13" s="1"/>
  <c r="O19" i="13" s="1"/>
  <c r="N9" i="13"/>
  <c r="M9" i="13"/>
  <c r="L9" i="13"/>
  <c r="K9" i="13"/>
  <c r="J9" i="13"/>
  <c r="J8" i="13" s="1"/>
  <c r="J19" i="13" s="1"/>
  <c r="I9" i="13"/>
  <c r="I8" i="13" s="1"/>
  <c r="I19" i="13" s="1"/>
  <c r="H9" i="13"/>
  <c r="G9" i="13"/>
  <c r="F9" i="13"/>
  <c r="F8" i="13" s="1"/>
  <c r="F19" i="13" s="1"/>
  <c r="E9" i="13"/>
  <c r="E8" i="13" s="1"/>
  <c r="E19" i="13" s="1"/>
  <c r="D9" i="13"/>
  <c r="C9" i="13"/>
  <c r="C8" i="13" s="1"/>
  <c r="C19" i="13" s="1"/>
  <c r="P8" i="13"/>
  <c r="P19" i="13" s="1"/>
  <c r="N8" i="13"/>
  <c r="N19" i="13" s="1"/>
  <c r="M8" i="13"/>
  <c r="L8" i="13"/>
  <c r="L19" i="13" s="1"/>
  <c r="K8" i="13"/>
  <c r="K19" i="13" s="1"/>
  <c r="H8" i="13"/>
  <c r="H19" i="13" s="1"/>
  <c r="G8" i="13"/>
  <c r="G19" i="13" s="1"/>
  <c r="D8" i="13"/>
  <c r="D19" i="13" s="1"/>
  <c r="B15" i="13"/>
  <c r="B9" i="13"/>
  <c r="B8" i="13" s="1"/>
  <c r="B9" i="15" s="1"/>
  <c r="M24" i="1" l="1"/>
  <c r="B19" i="13"/>
  <c r="N22" i="14"/>
  <c r="N24" i="14" s="1"/>
  <c r="K22" i="14"/>
  <c r="K24" i="14" s="1"/>
  <c r="Q30" i="1"/>
  <c r="M6" i="16" s="1"/>
  <c r="M63" i="16" s="1"/>
  <c r="P30" i="1"/>
  <c r="L6" i="16" s="1"/>
  <c r="L63" i="16" s="1"/>
  <c r="O30" i="1"/>
  <c r="K6" i="16" s="1"/>
  <c r="K63" i="16" s="1"/>
  <c r="N30" i="1"/>
  <c r="J6" i="16" s="1"/>
  <c r="J63" i="16" s="1"/>
  <c r="M30" i="1"/>
  <c r="I6" i="16" s="1"/>
  <c r="I63" i="16" s="1"/>
  <c r="L30" i="1"/>
  <c r="H6" i="16" s="1"/>
  <c r="H63" i="16" s="1"/>
  <c r="K30" i="1"/>
  <c r="G6" i="16" s="1"/>
  <c r="G63" i="16" s="1"/>
  <c r="J30" i="1"/>
  <c r="F6" i="16" s="1"/>
  <c r="F63" i="16" s="1"/>
  <c r="I30" i="1"/>
  <c r="E6" i="16" s="1"/>
  <c r="E63" i="16" s="1"/>
  <c r="H30" i="1"/>
  <c r="D6" i="16" s="1"/>
  <c r="D63" i="16" s="1"/>
  <c r="G30" i="1"/>
  <c r="C6" i="16" s="1"/>
  <c r="C63" i="16" s="1"/>
  <c r="F30" i="1"/>
  <c r="B6" i="16" s="1"/>
  <c r="B68" i="16" s="1"/>
  <c r="E30" i="1"/>
  <c r="D30" i="1"/>
  <c r="C30" i="1"/>
  <c r="L64" i="16" l="1"/>
  <c r="K64" i="16"/>
  <c r="I64" i="16"/>
  <c r="D64" i="16"/>
  <c r="C64" i="16"/>
  <c r="E64" i="16"/>
  <c r="H64" i="16"/>
  <c r="F64" i="16"/>
  <c r="J64" i="16"/>
  <c r="M64" i="16"/>
  <c r="G64" i="16"/>
  <c r="B63" i="16"/>
  <c r="B64" i="16" s="1"/>
  <c r="B52" i="16"/>
  <c r="G52" i="16"/>
  <c r="G68" i="16"/>
  <c r="I52" i="16"/>
  <c r="I68" i="16"/>
  <c r="K68" i="16"/>
  <c r="K52" i="16"/>
  <c r="L68" i="16"/>
  <c r="L52" i="16"/>
  <c r="M68" i="16"/>
  <c r="M52" i="16"/>
  <c r="H52" i="16"/>
  <c r="H68" i="16"/>
  <c r="C52" i="16"/>
  <c r="C68" i="16"/>
  <c r="D68" i="16"/>
  <c r="D52" i="16"/>
  <c r="E68" i="16"/>
  <c r="E52" i="16"/>
  <c r="J68" i="16"/>
  <c r="J52" i="16"/>
  <c r="F52" i="16"/>
  <c r="F68" i="16"/>
  <c r="G26" i="16"/>
  <c r="G38" i="16"/>
  <c r="L26" i="16"/>
  <c r="L38" i="16"/>
  <c r="H26" i="16"/>
  <c r="H38" i="16"/>
  <c r="D26" i="16"/>
  <c r="D38" i="16"/>
  <c r="J26" i="16"/>
  <c r="J38" i="16"/>
  <c r="M26" i="16"/>
  <c r="M38" i="16"/>
  <c r="E26" i="16"/>
  <c r="E38" i="16"/>
  <c r="I26" i="16"/>
  <c r="I38" i="16"/>
  <c r="K26" i="16"/>
  <c r="K38" i="16"/>
  <c r="B26" i="16"/>
  <c r="B38" i="16"/>
  <c r="C26" i="16"/>
  <c r="C38" i="16"/>
  <c r="F26" i="16"/>
  <c r="F38" i="16"/>
  <c r="B13" i="15"/>
  <c r="B25" i="13"/>
  <c r="G6" i="14"/>
  <c r="G6" i="8"/>
  <c r="G6" i="11"/>
  <c r="G6" i="9"/>
  <c r="G6" i="13"/>
  <c r="G6" i="7"/>
  <c r="G6" i="10"/>
  <c r="D6" i="12"/>
  <c r="D17" i="12" s="1"/>
  <c r="G6" i="15"/>
  <c r="H6" i="13"/>
  <c r="H6" i="7"/>
  <c r="E6" i="12"/>
  <c r="E17" i="12" s="1"/>
  <c r="H6" i="10"/>
  <c r="H6" i="11"/>
  <c r="H6" i="15"/>
  <c r="H6" i="9"/>
  <c r="H6" i="14"/>
  <c r="H6" i="8"/>
  <c r="I6" i="13"/>
  <c r="I6" i="7"/>
  <c r="I6" i="14"/>
  <c r="I6" i="10"/>
  <c r="I6" i="11"/>
  <c r="I6" i="8"/>
  <c r="I6" i="15"/>
  <c r="I6" i="9"/>
  <c r="F6" i="12"/>
  <c r="F17" i="12" s="1"/>
  <c r="J6" i="13"/>
  <c r="J6" i="7"/>
  <c r="J6" i="8"/>
  <c r="J6" i="10"/>
  <c r="J6" i="11"/>
  <c r="G6" i="12"/>
  <c r="G17" i="12" s="1"/>
  <c r="J6" i="14"/>
  <c r="J6" i="15"/>
  <c r="J6" i="9"/>
  <c r="K6" i="10"/>
  <c r="K6" i="11"/>
  <c r="K6" i="7"/>
  <c r="K6" i="15"/>
  <c r="K6" i="9"/>
  <c r="H6" i="12"/>
  <c r="H17" i="12" s="1"/>
  <c r="K6" i="14"/>
  <c r="K6" i="8"/>
  <c r="K6" i="13"/>
  <c r="L6" i="10"/>
  <c r="L6" i="11"/>
  <c r="L6" i="7"/>
  <c r="L6" i="15"/>
  <c r="L6" i="9"/>
  <c r="I6" i="12"/>
  <c r="I17" i="12" s="1"/>
  <c r="L6" i="13"/>
  <c r="L6" i="14"/>
  <c r="L6" i="8"/>
  <c r="M6" i="10"/>
  <c r="M6" i="11"/>
  <c r="M6" i="15"/>
  <c r="M6" i="9"/>
  <c r="J6" i="12"/>
  <c r="J17" i="12" s="1"/>
  <c r="M6" i="7"/>
  <c r="M6" i="14"/>
  <c r="M6" i="8"/>
  <c r="M6" i="13"/>
  <c r="B6" i="15"/>
  <c r="B6" i="9"/>
  <c r="B6" i="14"/>
  <c r="B6" i="8"/>
  <c r="B6" i="11"/>
  <c r="B6" i="13"/>
  <c r="B6" i="7"/>
  <c r="B6" i="10"/>
  <c r="N6" i="11"/>
  <c r="N6" i="15"/>
  <c r="N6" i="9"/>
  <c r="K6" i="12"/>
  <c r="K17" i="12" s="1"/>
  <c r="N6" i="14"/>
  <c r="N6" i="8"/>
  <c r="N6" i="13"/>
  <c r="N6" i="7"/>
  <c r="N6" i="10"/>
  <c r="C6" i="10"/>
  <c r="C6" i="15"/>
  <c r="C6" i="9"/>
  <c r="C6" i="14"/>
  <c r="C6" i="8"/>
  <c r="C6" i="7"/>
  <c r="C6" i="11"/>
  <c r="C6" i="13"/>
  <c r="O6" i="15"/>
  <c r="O6" i="9"/>
  <c r="L6" i="12"/>
  <c r="L17" i="12" s="1"/>
  <c r="O6" i="10"/>
  <c r="O6" i="14"/>
  <c r="O6" i="8"/>
  <c r="O6" i="13"/>
  <c r="O6" i="7"/>
  <c r="O6" i="11"/>
  <c r="D6" i="15"/>
  <c r="D6" i="9"/>
  <c r="D6" i="11"/>
  <c r="D6" i="14"/>
  <c r="D6" i="8"/>
  <c r="D6" i="13"/>
  <c r="D6" i="7"/>
  <c r="D6" i="10"/>
  <c r="P6" i="15"/>
  <c r="P6" i="9"/>
  <c r="M6" i="12"/>
  <c r="M17" i="12" s="1"/>
  <c r="P6" i="7"/>
  <c r="P6" i="14"/>
  <c r="P6" i="8"/>
  <c r="P6" i="10"/>
  <c r="P6" i="13"/>
  <c r="P6" i="11"/>
  <c r="E6" i="11"/>
  <c r="E6" i="14"/>
  <c r="E6" i="8"/>
  <c r="B6" i="12"/>
  <c r="E6" i="13"/>
  <c r="E6" i="7"/>
  <c r="E6" i="10"/>
  <c r="E6" i="9"/>
  <c r="E6" i="15"/>
  <c r="F6" i="11"/>
  <c r="F6" i="14"/>
  <c r="F6" i="8"/>
  <c r="C6" i="12"/>
  <c r="C17" i="12" s="1"/>
  <c r="F6" i="13"/>
  <c r="F6" i="7"/>
  <c r="F6" i="15"/>
  <c r="F6" i="10"/>
  <c r="F6" i="9"/>
  <c r="M11" i="12"/>
  <c r="L11" i="12"/>
  <c r="K11" i="12"/>
  <c r="J11" i="12"/>
  <c r="I11" i="12"/>
  <c r="H11" i="12"/>
  <c r="G11" i="12"/>
  <c r="F11" i="12"/>
  <c r="E11" i="12"/>
  <c r="D11" i="12"/>
  <c r="C11" i="12"/>
  <c r="M7" i="12"/>
  <c r="L7" i="12"/>
  <c r="K7" i="12"/>
  <c r="J7" i="12"/>
  <c r="I7" i="12"/>
  <c r="H7" i="12"/>
  <c r="G7" i="12"/>
  <c r="F7" i="12"/>
  <c r="E7" i="12"/>
  <c r="D7" i="12"/>
  <c r="C7" i="12"/>
  <c r="B11" i="12"/>
  <c r="B7" i="12"/>
  <c r="P20" i="11"/>
  <c r="O20" i="11"/>
  <c r="N20" i="11"/>
  <c r="M20" i="11"/>
  <c r="L20" i="11"/>
  <c r="K20" i="11"/>
  <c r="J20" i="11"/>
  <c r="I20" i="11"/>
  <c r="H20" i="11"/>
  <c r="G20" i="11"/>
  <c r="F20" i="11"/>
  <c r="F16" i="11" s="1"/>
  <c r="E20" i="11"/>
  <c r="D20" i="11"/>
  <c r="C20" i="11"/>
  <c r="P17" i="11"/>
  <c r="P16" i="11" s="1"/>
  <c r="O17" i="11"/>
  <c r="O16" i="11" s="1"/>
  <c r="N17" i="11"/>
  <c r="M17" i="11"/>
  <c r="L17" i="11"/>
  <c r="L16" i="11" s="1"/>
  <c r="K17" i="11"/>
  <c r="K16" i="11" s="1"/>
  <c r="J17" i="11"/>
  <c r="I17" i="11"/>
  <c r="H17" i="11"/>
  <c r="G17" i="11"/>
  <c r="F17" i="11"/>
  <c r="E17" i="11"/>
  <c r="D17" i="11"/>
  <c r="D16" i="11" s="1"/>
  <c r="C17" i="11"/>
  <c r="C16" i="11" s="1"/>
  <c r="N16" i="11"/>
  <c r="M16" i="11"/>
  <c r="E16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P14" i="11"/>
  <c r="O14" i="11"/>
  <c r="N14" i="11"/>
  <c r="M14" i="11"/>
  <c r="L14" i="11"/>
  <c r="K14" i="11"/>
  <c r="J14" i="11"/>
  <c r="J13" i="11" s="1"/>
  <c r="I14" i="11"/>
  <c r="I13" i="11" s="1"/>
  <c r="H14" i="11"/>
  <c r="G14" i="11"/>
  <c r="F14" i="11"/>
  <c r="F13" i="11" s="1"/>
  <c r="E14" i="11"/>
  <c r="E13" i="11" s="1"/>
  <c r="E23" i="11" s="1"/>
  <c r="D14" i="11"/>
  <c r="C14" i="11"/>
  <c r="L13" i="11"/>
  <c r="K13" i="11"/>
  <c r="H13" i="11"/>
  <c r="G13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16" i="11"/>
  <c r="B20" i="11"/>
  <c r="B17" i="11"/>
  <c r="B15" i="11"/>
  <c r="B14" i="11"/>
  <c r="B13" i="11" s="1"/>
  <c r="B23" i="11" s="1"/>
  <c r="B10" i="11"/>
  <c r="B7" i="11"/>
  <c r="F23" i="11" l="1"/>
  <c r="C13" i="11"/>
  <c r="C23" i="11" s="1"/>
  <c r="O13" i="11"/>
  <c r="O23" i="11" s="1"/>
  <c r="M13" i="11"/>
  <c r="M23" i="11" s="1"/>
  <c r="I16" i="11"/>
  <c r="G16" i="11"/>
  <c r="G23" i="11" s="1"/>
  <c r="D13" i="11"/>
  <c r="D23" i="11" s="1"/>
  <c r="P13" i="11"/>
  <c r="P23" i="11" s="1"/>
  <c r="N13" i="11"/>
  <c r="N23" i="11" s="1"/>
  <c r="J16" i="11"/>
  <c r="J23" i="11" s="1"/>
  <c r="H16" i="11"/>
  <c r="H23" i="11" s="1"/>
  <c r="L23" i="11"/>
  <c r="K23" i="11"/>
  <c r="M19" i="12"/>
  <c r="M20" i="12"/>
  <c r="L19" i="12"/>
  <c r="L20" i="12"/>
  <c r="K19" i="12"/>
  <c r="K20" i="12"/>
  <c r="J19" i="12"/>
  <c r="J20" i="12"/>
  <c r="I19" i="12"/>
  <c r="I20" i="12"/>
  <c r="B66" i="16"/>
  <c r="E15" i="12"/>
  <c r="E18" i="12" s="1"/>
  <c r="B17" i="12"/>
  <c r="B19" i="12" s="1"/>
  <c r="B65" i="16"/>
  <c r="B26" i="13"/>
  <c r="B8" i="15" s="1"/>
  <c r="B12" i="15"/>
  <c r="E19" i="12"/>
  <c r="D20" i="12"/>
  <c r="C20" i="12"/>
  <c r="C19" i="12"/>
  <c r="H19" i="12"/>
  <c r="H20" i="12"/>
  <c r="C15" i="12"/>
  <c r="C18" i="12" s="1"/>
  <c r="L15" i="12"/>
  <c r="L18" i="12" s="1"/>
  <c r="D15" i="12"/>
  <c r="B15" i="12"/>
  <c r="B18" i="12" s="1"/>
  <c r="I15" i="12"/>
  <c r="I18" i="12" s="1"/>
  <c r="J15" i="12"/>
  <c r="J18" i="12" s="1"/>
  <c r="M15" i="12"/>
  <c r="M18" i="12" s="1"/>
  <c r="F15" i="12"/>
  <c r="F18" i="12" s="1"/>
  <c r="H15" i="12"/>
  <c r="K15" i="12"/>
  <c r="K18" i="12" s="1"/>
  <c r="G15" i="12"/>
  <c r="G18" i="12" s="1"/>
  <c r="I23" i="11"/>
  <c r="B20" i="12" l="1"/>
  <c r="D19" i="12"/>
  <c r="D18" i="12"/>
  <c r="F19" i="12"/>
  <c r="F20" i="12"/>
  <c r="G20" i="12"/>
  <c r="E20" i="12"/>
  <c r="H18" i="12"/>
  <c r="G19" i="12"/>
  <c r="N20" i="10"/>
  <c r="M20" i="10"/>
  <c r="K20" i="10"/>
  <c r="H20" i="10"/>
  <c r="G20" i="10"/>
  <c r="P19" i="10"/>
  <c r="N19" i="10"/>
  <c r="K19" i="10"/>
  <c r="E19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P12" i="10"/>
  <c r="O12" i="10"/>
  <c r="I12" i="10"/>
  <c r="D12" i="10"/>
  <c r="P11" i="10"/>
  <c r="O9" i="10"/>
  <c r="L9" i="10"/>
  <c r="I9" i="10"/>
  <c r="D9" i="10"/>
  <c r="O8" i="10"/>
  <c r="L8" i="10"/>
  <c r="F8" i="10"/>
  <c r="D8" i="10"/>
  <c r="L40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P30" i="9"/>
  <c r="P40" i="9" s="1"/>
  <c r="O30" i="9"/>
  <c r="O40" i="9" s="1"/>
  <c r="N30" i="9"/>
  <c r="N40" i="9" s="1"/>
  <c r="M30" i="9"/>
  <c r="M40" i="9" s="1"/>
  <c r="L30" i="9"/>
  <c r="K30" i="9"/>
  <c r="K40" i="9" s="1"/>
  <c r="J30" i="9"/>
  <c r="J40" i="9" s="1"/>
  <c r="I30" i="9"/>
  <c r="I40" i="9" s="1"/>
  <c r="H30" i="9"/>
  <c r="H40" i="9" s="1"/>
  <c r="G30" i="9"/>
  <c r="G40" i="9" s="1"/>
  <c r="F30" i="9"/>
  <c r="E30" i="9"/>
  <c r="E40" i="9" s="1"/>
  <c r="D30" i="9"/>
  <c r="D40" i="9" s="1"/>
  <c r="C30" i="9"/>
  <c r="C40" i="9" s="1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P18" i="9"/>
  <c r="P28" i="9" s="1"/>
  <c r="O18" i="9"/>
  <c r="O28" i="9" s="1"/>
  <c r="N18" i="9"/>
  <c r="N28" i="9" s="1"/>
  <c r="M18" i="9"/>
  <c r="L18" i="9"/>
  <c r="L28" i="9" s="1"/>
  <c r="K18" i="9"/>
  <c r="K28" i="9" s="1"/>
  <c r="J18" i="9"/>
  <c r="J28" i="9" s="1"/>
  <c r="I18" i="9"/>
  <c r="I28" i="9" s="1"/>
  <c r="H18" i="9"/>
  <c r="H28" i="9" s="1"/>
  <c r="G18" i="9"/>
  <c r="G28" i="9" s="1"/>
  <c r="F18" i="9"/>
  <c r="F28" i="9" s="1"/>
  <c r="E18" i="9"/>
  <c r="E28" i="9" s="1"/>
  <c r="D18" i="9"/>
  <c r="D28" i="9" s="1"/>
  <c r="C18" i="9"/>
  <c r="C28" i="9" s="1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N8" i="9"/>
  <c r="N16" i="9" s="1"/>
  <c r="M8" i="9"/>
  <c r="M16" i="9" s="1"/>
  <c r="G8" i="9"/>
  <c r="G16" i="9" s="1"/>
  <c r="G41" i="9" s="1"/>
  <c r="B35" i="9"/>
  <c r="B30" i="9"/>
  <c r="B23" i="9"/>
  <c r="B18" i="9"/>
  <c r="B9" i="9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P12" i="8"/>
  <c r="O12" i="8"/>
  <c r="N12" i="8"/>
  <c r="M12" i="8"/>
  <c r="L12" i="8"/>
  <c r="K12" i="8"/>
  <c r="J12" i="8"/>
  <c r="I12" i="8"/>
  <c r="H12" i="8"/>
  <c r="H20" i="8" s="1"/>
  <c r="H25" i="8" s="1"/>
  <c r="H30" i="8" s="1"/>
  <c r="H32" i="8" s="1"/>
  <c r="H35" i="8" s="1"/>
  <c r="H8" i="9" s="1"/>
  <c r="H16" i="9" s="1"/>
  <c r="G12" i="8"/>
  <c r="F12" i="8"/>
  <c r="E12" i="8"/>
  <c r="D12" i="8"/>
  <c r="C12" i="8"/>
  <c r="P7" i="8"/>
  <c r="P20" i="10" s="1"/>
  <c r="O7" i="8"/>
  <c r="O20" i="8" s="1"/>
  <c r="O25" i="8" s="1"/>
  <c r="O30" i="8" s="1"/>
  <c r="O32" i="8" s="1"/>
  <c r="O35" i="8" s="1"/>
  <c r="O8" i="9" s="1"/>
  <c r="O16" i="9" s="1"/>
  <c r="N7" i="8"/>
  <c r="N20" i="8" s="1"/>
  <c r="N25" i="8" s="1"/>
  <c r="N30" i="8" s="1"/>
  <c r="N32" i="8" s="1"/>
  <c r="N35" i="8" s="1"/>
  <c r="M7" i="8"/>
  <c r="M20" i="8" s="1"/>
  <c r="M25" i="8" s="1"/>
  <c r="M30" i="8" s="1"/>
  <c r="M32" i="8" s="1"/>
  <c r="M35" i="8" s="1"/>
  <c r="L7" i="8"/>
  <c r="L20" i="8" s="1"/>
  <c r="K7" i="8"/>
  <c r="J7" i="8"/>
  <c r="J20" i="8" s="1"/>
  <c r="J25" i="8" s="1"/>
  <c r="J30" i="8" s="1"/>
  <c r="J32" i="8" s="1"/>
  <c r="J35" i="8" s="1"/>
  <c r="J8" i="9" s="1"/>
  <c r="J16" i="9" s="1"/>
  <c r="I7" i="8"/>
  <c r="I20" i="10" s="1"/>
  <c r="H7" i="8"/>
  <c r="H13" i="10" s="1"/>
  <c r="G7" i="8"/>
  <c r="G20" i="8" s="1"/>
  <c r="G25" i="8" s="1"/>
  <c r="G30" i="8" s="1"/>
  <c r="G32" i="8" s="1"/>
  <c r="G35" i="8" s="1"/>
  <c r="F7" i="8"/>
  <c r="F20" i="8" s="1"/>
  <c r="F25" i="8" s="1"/>
  <c r="F30" i="8" s="1"/>
  <c r="F32" i="8" s="1"/>
  <c r="F35" i="8" s="1"/>
  <c r="F8" i="9" s="1"/>
  <c r="E7" i="8"/>
  <c r="E20" i="10" s="1"/>
  <c r="D7" i="8"/>
  <c r="D13" i="10" s="1"/>
  <c r="C7" i="8"/>
  <c r="C20" i="8" s="1"/>
  <c r="C25" i="8" s="1"/>
  <c r="C30" i="8" s="1"/>
  <c r="C32" i="8" s="1"/>
  <c r="C35" i="8" s="1"/>
  <c r="C8" i="9" s="1"/>
  <c r="C16" i="9" s="1"/>
  <c r="B21" i="8"/>
  <c r="B12" i="8"/>
  <c r="B7" i="8"/>
  <c r="B11" i="10" s="1"/>
  <c r="L44" i="7"/>
  <c r="P38" i="7"/>
  <c r="P9" i="10" s="1"/>
  <c r="O38" i="7"/>
  <c r="N38" i="7"/>
  <c r="N8" i="10" s="1"/>
  <c r="M38" i="7"/>
  <c r="M8" i="10" s="1"/>
  <c r="L38" i="7"/>
  <c r="K38" i="7"/>
  <c r="K9" i="10" s="1"/>
  <c r="J38" i="7"/>
  <c r="J9" i="10" s="1"/>
  <c r="I38" i="7"/>
  <c r="I8" i="10" s="1"/>
  <c r="H38" i="7"/>
  <c r="H9" i="10" s="1"/>
  <c r="G38" i="7"/>
  <c r="G9" i="10" s="1"/>
  <c r="F38" i="7"/>
  <c r="F9" i="10" s="1"/>
  <c r="E38" i="7"/>
  <c r="E9" i="10" s="1"/>
  <c r="D38" i="7"/>
  <c r="C38" i="7"/>
  <c r="C8" i="10" s="1"/>
  <c r="P35" i="7"/>
  <c r="O35" i="7"/>
  <c r="O33" i="7" s="1"/>
  <c r="O44" i="7" s="1"/>
  <c r="N35" i="7"/>
  <c r="M35" i="7"/>
  <c r="L35" i="7"/>
  <c r="K35" i="7"/>
  <c r="J35" i="7"/>
  <c r="J33" i="7" s="1"/>
  <c r="J44" i="7" s="1"/>
  <c r="I35" i="7"/>
  <c r="H35" i="7"/>
  <c r="G35" i="7"/>
  <c r="F35" i="7"/>
  <c r="F33" i="7" s="1"/>
  <c r="F44" i="7" s="1"/>
  <c r="E35" i="7"/>
  <c r="D35" i="7"/>
  <c r="D33" i="7" s="1"/>
  <c r="D44" i="7" s="1"/>
  <c r="C35" i="7"/>
  <c r="L33" i="7"/>
  <c r="K33" i="7"/>
  <c r="K44" i="7" s="1"/>
  <c r="G33" i="7"/>
  <c r="G44" i="7" s="1"/>
  <c r="E33" i="7"/>
  <c r="E44" i="7" s="1"/>
  <c r="B38" i="7"/>
  <c r="B35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O8" i="7"/>
  <c r="O16" i="10" s="1"/>
  <c r="L8" i="7"/>
  <c r="L16" i="10" s="1"/>
  <c r="F8" i="7"/>
  <c r="F16" i="10" s="1"/>
  <c r="C8" i="7"/>
  <c r="C16" i="10" s="1"/>
  <c r="P10" i="7"/>
  <c r="P8" i="7" s="1"/>
  <c r="O10" i="7"/>
  <c r="N10" i="7"/>
  <c r="N8" i="7" s="1"/>
  <c r="M10" i="7"/>
  <c r="M8" i="7" s="1"/>
  <c r="L10" i="7"/>
  <c r="K10" i="7"/>
  <c r="K8" i="7" s="1"/>
  <c r="J10" i="7"/>
  <c r="J8" i="7" s="1"/>
  <c r="I10" i="7"/>
  <c r="I8" i="7" s="1"/>
  <c r="H10" i="7"/>
  <c r="H8" i="7" s="1"/>
  <c r="G10" i="7"/>
  <c r="G8" i="7" s="1"/>
  <c r="F10" i="7"/>
  <c r="E10" i="7"/>
  <c r="E8" i="7" s="1"/>
  <c r="D10" i="7"/>
  <c r="D8" i="7" s="1"/>
  <c r="C10" i="7"/>
  <c r="B10" i="7"/>
  <c r="B8" i="7" s="1"/>
  <c r="F16" i="9" l="1"/>
  <c r="AG19" i="12"/>
  <c r="B22" i="12"/>
  <c r="AG20" i="12"/>
  <c r="B23" i="12" s="1"/>
  <c r="B21" i="12"/>
  <c r="C19" i="10"/>
  <c r="C20" i="10"/>
  <c r="B16" i="10"/>
  <c r="M28" i="9"/>
  <c r="F40" i="9"/>
  <c r="F41" i="9" s="1"/>
  <c r="H41" i="9"/>
  <c r="J41" i="9"/>
  <c r="M11" i="10"/>
  <c r="D11" i="10"/>
  <c r="O11" i="10"/>
  <c r="L12" i="10"/>
  <c r="I13" i="10"/>
  <c r="M19" i="10"/>
  <c r="J20" i="10"/>
  <c r="M12" i="10"/>
  <c r="J13" i="10"/>
  <c r="K20" i="8"/>
  <c r="K25" i="8" s="1"/>
  <c r="K30" i="8" s="1"/>
  <c r="K32" i="8" s="1"/>
  <c r="K35" i="8" s="1"/>
  <c r="K8" i="9" s="1"/>
  <c r="K16" i="9" s="1"/>
  <c r="K41" i="9" s="1"/>
  <c r="E11" i="10"/>
  <c r="C12" i="10"/>
  <c r="N12" i="10"/>
  <c r="K13" i="10"/>
  <c r="D19" i="10"/>
  <c r="O19" i="10"/>
  <c r="L20" i="10"/>
  <c r="F11" i="10"/>
  <c r="L13" i="10"/>
  <c r="M13" i="10"/>
  <c r="H11" i="10"/>
  <c r="E12" i="10"/>
  <c r="C13" i="10"/>
  <c r="N13" i="10"/>
  <c r="F19" i="10"/>
  <c r="D20" i="10"/>
  <c r="O20" i="10"/>
  <c r="L25" i="8"/>
  <c r="L30" i="8" s="1"/>
  <c r="L32" i="8" s="1"/>
  <c r="L35" i="8" s="1"/>
  <c r="L8" i="9" s="1"/>
  <c r="L16" i="9" s="1"/>
  <c r="L41" i="9" s="1"/>
  <c r="I11" i="10"/>
  <c r="F12" i="10"/>
  <c r="O13" i="10"/>
  <c r="G19" i="10"/>
  <c r="D20" i="8"/>
  <c r="D25" i="8" s="1"/>
  <c r="D30" i="8" s="1"/>
  <c r="D32" i="8" s="1"/>
  <c r="D35" i="8" s="1"/>
  <c r="D8" i="9" s="1"/>
  <c r="D16" i="9" s="1"/>
  <c r="D41" i="9" s="1"/>
  <c r="D43" i="9" s="1"/>
  <c r="P20" i="8"/>
  <c r="P25" i="8" s="1"/>
  <c r="P30" i="8" s="1"/>
  <c r="P32" i="8" s="1"/>
  <c r="P35" i="8" s="1"/>
  <c r="P8" i="9" s="1"/>
  <c r="P16" i="9" s="1"/>
  <c r="P41" i="9" s="1"/>
  <c r="J11" i="10"/>
  <c r="G12" i="10"/>
  <c r="P13" i="10"/>
  <c r="H19" i="10"/>
  <c r="G11" i="10"/>
  <c r="E20" i="8"/>
  <c r="E25" i="8" s="1"/>
  <c r="E30" i="8" s="1"/>
  <c r="E32" i="8" s="1"/>
  <c r="E35" i="8" s="1"/>
  <c r="E8" i="9" s="1"/>
  <c r="E16" i="9" s="1"/>
  <c r="E41" i="9" s="1"/>
  <c r="K11" i="10"/>
  <c r="H12" i="10"/>
  <c r="E13" i="10"/>
  <c r="I19" i="10"/>
  <c r="F20" i="10"/>
  <c r="L11" i="10"/>
  <c r="F13" i="10"/>
  <c r="J19" i="10"/>
  <c r="J12" i="10"/>
  <c r="G13" i="10"/>
  <c r="I20" i="8"/>
  <c r="I25" i="8" s="1"/>
  <c r="I30" i="8" s="1"/>
  <c r="I32" i="8" s="1"/>
  <c r="I35" i="8" s="1"/>
  <c r="I8" i="9" s="1"/>
  <c r="I16" i="9" s="1"/>
  <c r="I41" i="9" s="1"/>
  <c r="C11" i="10"/>
  <c r="N11" i="10"/>
  <c r="K12" i="10"/>
  <c r="L19" i="10"/>
  <c r="K16" i="10"/>
  <c r="K28" i="7"/>
  <c r="M28" i="7"/>
  <c r="M16" i="10"/>
  <c r="N16" i="10"/>
  <c r="N28" i="7"/>
  <c r="D16" i="10"/>
  <c r="D28" i="7"/>
  <c r="P16" i="10"/>
  <c r="P28" i="7"/>
  <c r="J28" i="7"/>
  <c r="J16" i="10"/>
  <c r="E16" i="10"/>
  <c r="E28" i="7"/>
  <c r="G28" i="7"/>
  <c r="G16" i="10"/>
  <c r="H16" i="10"/>
  <c r="H28" i="7"/>
  <c r="I28" i="7"/>
  <c r="I16" i="10"/>
  <c r="P8" i="10"/>
  <c r="M9" i="10"/>
  <c r="L28" i="7"/>
  <c r="E8" i="10"/>
  <c r="C9" i="10"/>
  <c r="N9" i="10"/>
  <c r="G8" i="10"/>
  <c r="C28" i="7"/>
  <c r="O28" i="7"/>
  <c r="P33" i="7"/>
  <c r="P44" i="7" s="1"/>
  <c r="H8" i="10"/>
  <c r="J8" i="10"/>
  <c r="F28" i="7"/>
  <c r="K8" i="10"/>
  <c r="B12" i="10"/>
  <c r="B13" i="10"/>
  <c r="B40" i="9"/>
  <c r="B28" i="7"/>
  <c r="B20" i="8"/>
  <c r="B25" i="8" s="1"/>
  <c r="B30" i="8" s="1"/>
  <c r="B32" i="8" s="1"/>
  <c r="B35" i="8" s="1"/>
  <c r="B20" i="10" s="1"/>
  <c r="B9" i="10"/>
  <c r="B8" i="10"/>
  <c r="B33" i="7"/>
  <c r="B44" i="7" s="1"/>
  <c r="M41" i="9"/>
  <c r="C41" i="9"/>
  <c r="C43" i="9" s="1"/>
  <c r="N41" i="9"/>
  <c r="O41" i="9"/>
  <c r="B28" i="9"/>
  <c r="H33" i="7"/>
  <c r="H44" i="7" s="1"/>
  <c r="I33" i="7"/>
  <c r="I44" i="7" s="1"/>
  <c r="C33" i="7"/>
  <c r="C44" i="7" s="1"/>
  <c r="N33" i="7"/>
  <c r="N44" i="7" s="1"/>
  <c r="M33" i="7"/>
  <c r="M44" i="7" s="1"/>
  <c r="E43" i="9" l="1"/>
  <c r="F43" i="9" s="1"/>
  <c r="G43" i="9" s="1"/>
  <c r="H43" i="9" s="1"/>
  <c r="I43" i="9" s="1"/>
  <c r="J43" i="9" s="1"/>
  <c r="K43" i="9" s="1"/>
  <c r="L43" i="9" s="1"/>
  <c r="M43" i="9" s="1"/>
  <c r="N43" i="9" s="1"/>
  <c r="O43" i="9" s="1"/>
  <c r="P43" i="9" s="1"/>
  <c r="B19" i="10"/>
  <c r="P45" i="7"/>
  <c r="P21" i="10"/>
  <c r="P15" i="10"/>
  <c r="L45" i="7"/>
  <c r="L21" i="10"/>
  <c r="L15" i="10"/>
  <c r="F45" i="7"/>
  <c r="F21" i="10"/>
  <c r="F15" i="10"/>
  <c r="J15" i="10"/>
  <c r="J45" i="7"/>
  <c r="J21" i="10"/>
  <c r="D45" i="7"/>
  <c r="D21" i="10"/>
  <c r="D15" i="10"/>
  <c r="I15" i="10"/>
  <c r="I45" i="7"/>
  <c r="I21" i="10"/>
  <c r="H21" i="10"/>
  <c r="H15" i="10"/>
  <c r="H45" i="7"/>
  <c r="N45" i="7"/>
  <c r="N21" i="10"/>
  <c r="N15" i="10"/>
  <c r="O45" i="7"/>
  <c r="O21" i="10"/>
  <c r="O15" i="10"/>
  <c r="C45" i="7"/>
  <c r="C21" i="10"/>
  <c r="C15" i="10"/>
  <c r="G21" i="10"/>
  <c r="G45" i="7"/>
  <c r="G15" i="10"/>
  <c r="M45" i="7"/>
  <c r="M21" i="10"/>
  <c r="M15" i="10"/>
  <c r="E45" i="7"/>
  <c r="E21" i="10"/>
  <c r="E15" i="10"/>
  <c r="K15" i="10"/>
  <c r="K45" i="7"/>
  <c r="K21" i="10"/>
  <c r="B15" i="10"/>
  <c r="B21" i="10"/>
  <c r="B8" i="9"/>
  <c r="B16" i="9" s="1"/>
  <c r="B41" i="9" s="1"/>
  <c r="B43" i="9" s="1"/>
  <c r="B17" i="10"/>
  <c r="B45" i="7"/>
</calcChain>
</file>

<file path=xl/sharedStrings.xml><?xml version="1.0" encoding="utf-8"?>
<sst xmlns="http://schemas.openxmlformats.org/spreadsheetml/2006/main" count="799" uniqueCount="393">
  <si>
    <t>INFORMACJE PODSTAWOWE</t>
  </si>
  <si>
    <t>I.</t>
  </si>
  <si>
    <t>II.</t>
  </si>
  <si>
    <t>Założenia do przedstawianych danych finansowych</t>
  </si>
  <si>
    <t>PASYWA RAZEM (A + B)</t>
  </si>
  <si>
    <t>- w tym dotacje</t>
  </si>
  <si>
    <t>IV. Rozliczenia międzyokresowe</t>
  </si>
  <si>
    <t>3. Pozostałe</t>
  </si>
  <si>
    <t xml:space="preserve">2. Kredyty i pożyczki </t>
  </si>
  <si>
    <t>1. Z tytułu dostaw i usług</t>
  </si>
  <si>
    <t>III. Zobowiązania krótkoterminowe (1+2+3)</t>
  </si>
  <si>
    <t>2. Pozostałe</t>
  </si>
  <si>
    <t>1. Kredyty i pożyczki</t>
  </si>
  <si>
    <t>II. Zobowiązania długoterminowe (1+2)</t>
  </si>
  <si>
    <t>I. Rezerwy na zobowiązania</t>
  </si>
  <si>
    <t>B. ZOBOWIĄZANIA I REZERWY NA ZOBOWIĄZANIA (I + II + III + IV)</t>
  </si>
  <si>
    <t>- w tym zysk (strata) netto</t>
  </si>
  <si>
    <t>- w tym kapitał (fundusz) podstawowy</t>
  </si>
  <si>
    <t>A. KAPITAŁ WŁASNY</t>
  </si>
  <si>
    <t>Pasywa</t>
  </si>
  <si>
    <t>AKTYWA RAZEM (A + B + C + D)</t>
  </si>
  <si>
    <t>D. UDZIAŁY (AKCJE) WŁASNE</t>
  </si>
  <si>
    <t>C. NALEŻNE WPŁATY NA KAPITAŁ (FUNDUSZ) PODSTAWOWY</t>
  </si>
  <si>
    <t>- w tym krótkoterminowe rozliczenia międzyokresowe</t>
  </si>
  <si>
    <t>IV. Pozostałe aktywa obrotowe</t>
  </si>
  <si>
    <t>- w tym środki pieniężne w kasie i na rachunkach</t>
  </si>
  <si>
    <t>III. Inwestycje krótkoterminowe</t>
  </si>
  <si>
    <t>-  w tym z tytułu dostaw i usług</t>
  </si>
  <si>
    <t>II. Należności krótkoterminowe</t>
  </si>
  <si>
    <t>I. Zapasy</t>
  </si>
  <si>
    <t>B. AKTYWA OBROTOWE (I + II + III + IV):</t>
  </si>
  <si>
    <t>- w tym długoterminowe rozliczenia międzyokresowe</t>
  </si>
  <si>
    <t>III. Pozostałe aktywa trwałe</t>
  </si>
  <si>
    <t>5. Pozostałe środki trwałe</t>
  </si>
  <si>
    <t>4. Środki transportu</t>
  </si>
  <si>
    <t>3. Maszyny i urządzenia techniczne</t>
  </si>
  <si>
    <t>2. Budynki, budowle i lokale</t>
  </si>
  <si>
    <t>1. Grunty (w tym prawo użytkowania wieczystego gruntu)</t>
  </si>
  <si>
    <t>II. Rzeczowe aktywa trwałe  (1+2+3+4+5)</t>
  </si>
  <si>
    <t>I. Wartości niematerialne i prawne</t>
  </si>
  <si>
    <t>A. AKTYWA TRWAŁE (I + II + III):</t>
  </si>
  <si>
    <t>Aktywa</t>
  </si>
  <si>
    <t>n + 11</t>
  </si>
  <si>
    <t>n + 10</t>
  </si>
  <si>
    <t>n + 9</t>
  </si>
  <si>
    <t>n + 8</t>
  </si>
  <si>
    <t>n + 7</t>
  </si>
  <si>
    <t>n + 6</t>
  </si>
  <si>
    <t>n + 5</t>
  </si>
  <si>
    <t>n + 4</t>
  </si>
  <si>
    <t>n + 3</t>
  </si>
  <si>
    <t>n + 2</t>
  </si>
  <si>
    <t>n + 1</t>
  </si>
  <si>
    <t>n</t>
  </si>
  <si>
    <t>n-1</t>
  </si>
  <si>
    <t>n - 2</t>
  </si>
  <si>
    <t>n - 3</t>
  </si>
  <si>
    <t>OKRES</t>
  </si>
  <si>
    <t>Nazwa Wnioskodawcy:</t>
  </si>
  <si>
    <t>n - 1</t>
  </si>
  <si>
    <t xml:space="preserve">A. Przychody ze sprzedaży i zrównane z nimi </t>
  </si>
  <si>
    <t>I. Przychody ze sprzedaży produktów</t>
  </si>
  <si>
    <t>II. Zmiana stanu produktów ([+} zwiększenie/[-] zmniejszenie)</t>
  </si>
  <si>
    <t>III. Koszt wytworzenia produktów na własne potrzeby jednostki</t>
  </si>
  <si>
    <t>IV. Przychody ze sprzedaży towarów i materiałów</t>
  </si>
  <si>
    <t>B. Koszty działalności operacyjnej:</t>
  </si>
  <si>
    <t>1. Amortyzacja</t>
  </si>
  <si>
    <t>2. Zużycie materiałów i energii</t>
  </si>
  <si>
    <t>3. Usługi obce</t>
  </si>
  <si>
    <t>4. Podatki i opłaty</t>
  </si>
  <si>
    <t>5. Wynagrodzenia i pochodne (ubezpieczenia społeczne i inne świadczenia na rzecz pracownika)</t>
  </si>
  <si>
    <t>6. Pozostałe koszty rodzajowe</t>
  </si>
  <si>
    <t>7. Wartość sprzedanych towarów i materiałów</t>
  </si>
  <si>
    <t xml:space="preserve">C. Zysk (strata) ze sprzedaży (A - B) </t>
  </si>
  <si>
    <t>D. Pozostałe przychody operacyjne</t>
  </si>
  <si>
    <t>1. Dotacje</t>
  </si>
  <si>
    <t xml:space="preserve">2. Pozostałe </t>
  </si>
  <si>
    <t>E. Pozostałe koszty operacyjne</t>
  </si>
  <si>
    <t>F. Zysk (strata) z działalności operacyjnej (C+D-E)</t>
  </si>
  <si>
    <t>G. Przychody finansowe</t>
  </si>
  <si>
    <t>- w tym odsetki</t>
  </si>
  <si>
    <t>H. Koszty finansowe</t>
  </si>
  <si>
    <t>I. Zysk (strata) na działalności gospodarczej</t>
  </si>
  <si>
    <t>J. Wynik zdarzeń nadzwyczajnych</t>
  </si>
  <si>
    <t>K. Zysk (strata) brutto</t>
  </si>
  <si>
    <t>L. Podatek dochodowy</t>
  </si>
  <si>
    <t>M. Pozostałe obowiązkowe zmniejszenia zysku (zwiekszenia straty)</t>
  </si>
  <si>
    <t>N. Zysk (strata) netto</t>
  </si>
  <si>
    <t>A. Przepływy środków pieniężnych z działalności operacyjnej</t>
  </si>
  <si>
    <t>I. Zysk (strata) netto</t>
  </si>
  <si>
    <t>II. Korekty wyniku finansowego:</t>
  </si>
  <si>
    <t>2. Zmiana stanu rezerw i rozliczeń międzyokresowych</t>
  </si>
  <si>
    <t>4. Zmiana stanu zapasów</t>
  </si>
  <si>
    <t>5. Zmiana stanu należności</t>
  </si>
  <si>
    <t>6. Zmiana stanu zobowiązań krótkoterminowych, z wyjątkiem pożyczek i kredytów</t>
  </si>
  <si>
    <t>7. Inne korekty</t>
  </si>
  <si>
    <t>B. Przepływy środków pieniężnych z działalności inwestycyjnej</t>
  </si>
  <si>
    <t>I. Wpływy</t>
  </si>
  <si>
    <t xml:space="preserve">1. Zbycie wartości niematerialnych i prawnych oraz rzeczowych aktywów trwałych </t>
  </si>
  <si>
    <t>2. Zbycie inwestycji w nieruchomości oraz wartości niematerialne i prawne</t>
  </si>
  <si>
    <t>3. Z aktywów finansowych (np. zbycie aktywów finansowych, dywidendy i udziały w zyskach, odsetki)</t>
  </si>
  <si>
    <t>4. Inne wpływy inwestycyjne</t>
  </si>
  <si>
    <t>II. Wydatki</t>
  </si>
  <si>
    <t xml:space="preserve">1. Nabycie wartości niematerialnych i prawnych oraz rzeczowych aktywów trwałych </t>
  </si>
  <si>
    <t>2. Inwestycje w nieruchomości oraz wartości niematerialne i prawne</t>
  </si>
  <si>
    <t xml:space="preserve">3. Na aktywa finansowe </t>
  </si>
  <si>
    <t>4. Inne wydatki inwestycyjne</t>
  </si>
  <si>
    <t>III. Przepływy pieniężne netto z działalności inwestycyjnej (I-II)</t>
  </si>
  <si>
    <t>C. Przepływy środków pieniężnych z działalności finansowej</t>
  </si>
  <si>
    <t>1. Od właścicieli (dopłaty do kapitału)</t>
  </si>
  <si>
    <t>2. Kredyty i pożyczki</t>
  </si>
  <si>
    <t>3. Dotacje</t>
  </si>
  <si>
    <t>4. Inne wpływy finansowe</t>
  </si>
  <si>
    <t>1. Na rzecz właścicieli (dywidendy i inne wypłaty)</t>
  </si>
  <si>
    <t>2. Spłata kredytów i pożyczek</t>
  </si>
  <si>
    <r>
      <t xml:space="preserve"> </t>
    </r>
    <r>
      <rPr>
        <i/>
        <sz val="9"/>
        <color theme="1"/>
        <rFont val="Calibri"/>
        <family val="2"/>
        <charset val="238"/>
        <scheme val="minor"/>
      </rPr>
      <t>- w tym długoterminowych</t>
    </r>
  </si>
  <si>
    <t>3. Inne wydatki finansowe</t>
  </si>
  <si>
    <t>III. Przepływy pieniężne netto z działalności finansowej (I-II)</t>
  </si>
  <si>
    <t>D. Przepływy pieniężne netto razem (A.III+B.III+C.III)</t>
  </si>
  <si>
    <t>E. Środki pieniężne na początek okresu</t>
  </si>
  <si>
    <t>F. Środki pieniężne na koniec okresu (D + E)</t>
  </si>
  <si>
    <t>A. Wskaźniki płynności</t>
  </si>
  <si>
    <t>1. Wskaźnik płynności bieżącej</t>
  </si>
  <si>
    <t xml:space="preserve">2. Wskaźnik płynności szybki </t>
  </si>
  <si>
    <t>B. Wskaźniki sprawności działania</t>
  </si>
  <si>
    <t>1. Rotacja zapasów w dniach</t>
  </si>
  <si>
    <t>2. Rotacja należności w dniach</t>
  </si>
  <si>
    <t>3. Rotacja zobowiązań w dniach</t>
  </si>
  <si>
    <t>C. Wskaźniki zadłużenia</t>
  </si>
  <si>
    <t>1. Wskaźnik zadłużenia aktywów</t>
  </si>
  <si>
    <t>2. Wskaźnik pokrycia majątku trw. kapitałem stałym</t>
  </si>
  <si>
    <t>3. Wskaźnik obsługi długu</t>
  </si>
  <si>
    <t xml:space="preserve">      D. Wskaźniki rentowności*</t>
  </si>
  <si>
    <t>1. Rentowność sprzedaży (ROS)</t>
  </si>
  <si>
    <t>2. Rentowność kapitału własnego (ROE)</t>
  </si>
  <si>
    <t>3. Rentowność aktywów (ROA)</t>
  </si>
  <si>
    <t>III. Przepływy pieniężne netto z działalności operacyjnej (I+II)</t>
  </si>
  <si>
    <t>Dane Wnioskodawcy/Partnera oraz projektu</t>
  </si>
  <si>
    <t>Czy Wnioskodawca jest 
jednostką samorządu terytorialnego?</t>
  </si>
  <si>
    <t>Suma kontrolna (musi wynosić 0,00)</t>
  </si>
  <si>
    <t>ANALIZA EKONOMICZNA PROJEKTU</t>
  </si>
  <si>
    <t>I. Nadwyżka/deficyt operacyjny</t>
  </si>
  <si>
    <t>1. Dochody bieżące</t>
  </si>
  <si>
    <t>2. Wydatki bieżące</t>
  </si>
  <si>
    <t>II. Bilans majątkowy</t>
  </si>
  <si>
    <t>2. Wydatki majątkowe</t>
  </si>
  <si>
    <t>1. Dochody ogółem</t>
  </si>
  <si>
    <t>2. Wydatki ogółem</t>
  </si>
  <si>
    <t>III. Nadwyżka/deficyt budżetu</t>
  </si>
  <si>
    <t>IV. Finansowanie</t>
  </si>
  <si>
    <t>1. Przychody</t>
  </si>
  <si>
    <t>A. Nowe zadłużenie</t>
  </si>
  <si>
    <t>B. Pozostałe przychody</t>
  </si>
  <si>
    <t>2. Rozchody</t>
  </si>
  <si>
    <t>A. Spłata zadłużenia</t>
  </si>
  <si>
    <t>B. Pozostałe rozchody</t>
  </si>
  <si>
    <t>V. Wynik ogółem budżetu</t>
  </si>
  <si>
    <t>ROK</t>
  </si>
  <si>
    <t>Analiza kosztów i korzyści</t>
  </si>
  <si>
    <t>I. Korzyści razem</t>
  </si>
  <si>
    <t>II. Koszty razem</t>
  </si>
  <si>
    <t>1. Przychody operacyjne</t>
  </si>
  <si>
    <t>2. Wartość rezydualna</t>
  </si>
  <si>
    <t>1. Koszty operacyjne</t>
  </si>
  <si>
    <t>2. Nakłady inwestycyjne</t>
  </si>
  <si>
    <t>2. Współczynnik dyskontowy</t>
  </si>
  <si>
    <t>1. Społeczna stopa dyskontowa</t>
  </si>
  <si>
    <t>3. Korzyści zewnętrzne</t>
  </si>
  <si>
    <t>3. Koszty zewnętrzne</t>
  </si>
  <si>
    <t>III. Przepływy pieniężne netto</t>
  </si>
  <si>
    <t>IV. Zdyskontowane przepływy pieniężne (NPV)</t>
  </si>
  <si>
    <t>1. Zdyskontowane całkowite korzyści</t>
  </si>
  <si>
    <t>2. Zdyskontowane całkowite koszty</t>
  </si>
  <si>
    <t>V. Suma zdyskontowanych przepływów pieniężnych (ENPV)</t>
  </si>
  <si>
    <t>VI. Ekonomiczna stopa zwrotu (ERR)</t>
  </si>
  <si>
    <t>VII. Wskaźnik korzyści/koszty (B/C)</t>
  </si>
  <si>
    <t>Nazwa Wnioskodawcy</t>
  </si>
  <si>
    <t>Numer naboru</t>
  </si>
  <si>
    <t>Tytuł projektu</t>
  </si>
  <si>
    <t>Tak</t>
  </si>
  <si>
    <t>Nie</t>
  </si>
  <si>
    <t>Proszę wybrać właściwe:</t>
  </si>
  <si>
    <t>Czy Wnioskodawca jest płatnikiem VAT?</t>
  </si>
  <si>
    <t>Czy Wnioskodawca jest przedsiębiorcą?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</si>
  <si>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  <charset val="238"/>
        <scheme val="minor"/>
      </rPr>
      <t>Pole wyboru</t>
    </r>
  </si>
  <si>
    <t>Czy Wnioskodawca prowadzi pełną księgowość?</t>
  </si>
  <si>
    <r>
      <t>Tabela 1. Analiza kosztów i korzyści (</t>
    </r>
    <r>
      <rPr>
        <b/>
        <i/>
        <sz val="9"/>
        <color theme="1"/>
        <rFont val="Calibri"/>
        <family val="2"/>
        <charset val="238"/>
        <scheme val="minor"/>
      </rPr>
      <t>Cost-Benefit Analysis - CBA</t>
    </r>
    <r>
      <rPr>
        <b/>
        <sz val="9"/>
        <color theme="1"/>
        <rFont val="Calibri"/>
        <family val="2"/>
        <charset val="238"/>
        <scheme val="minor"/>
      </rPr>
      <t>)</t>
    </r>
  </si>
  <si>
    <t>Uwaga: Wnioskodawca nie wypełnia arkusza; wskaźniki są obliczane automatycznie na podstawie danych z Tabel 7 i 8.</t>
  </si>
  <si>
    <t>Uwaga: Wnioskodawca nie wypełnia arkusza; wskaźniki są obliczane automatycznie na podstawie danych z Tabel 3, 4 i 5.</t>
  </si>
  <si>
    <t>Lata objęte analizą</t>
  </si>
  <si>
    <t>n-3</t>
  </si>
  <si>
    <t>n-2</t>
  </si>
  <si>
    <t>n+1</t>
  </si>
  <si>
    <t>n+2</t>
  </si>
  <si>
    <t>n+3</t>
  </si>
  <si>
    <t>n+4</t>
  </si>
  <si>
    <t>n+5</t>
  </si>
  <si>
    <t>n+6</t>
  </si>
  <si>
    <t>n+7</t>
  </si>
  <si>
    <t>n+8</t>
  </si>
  <si>
    <t>n+9</t>
  </si>
  <si>
    <t>n+10</t>
  </si>
  <si>
    <t>n+11</t>
  </si>
  <si>
    <t>a) nieruchomości</t>
  </si>
  <si>
    <t>2. Inwestycje rozpoczęte</t>
  </si>
  <si>
    <t>1. Należności</t>
  </si>
  <si>
    <t>2. Zapasy</t>
  </si>
  <si>
    <t>3. Środki pieniężne</t>
  </si>
  <si>
    <t>b) maszyny i urządzenia</t>
  </si>
  <si>
    <t>c) środki transportu</t>
  </si>
  <si>
    <t>d) inne</t>
  </si>
  <si>
    <t>I. Zobowiązania bieżące bez kredytów</t>
  </si>
  <si>
    <t>Bilans uproszczony z projektem</t>
  </si>
  <si>
    <t>Analiza wskaźnikowa z projektem</t>
  </si>
  <si>
    <t>Bilans z projektem</t>
  </si>
  <si>
    <t>Rachunek zysków i strat z projektem</t>
  </si>
  <si>
    <t>* Kapitały własne są różnicą pomiędzy sumą aktywów a sumą zobowiązań, kredytów i pożyczek</t>
  </si>
  <si>
    <t>I. Aktywa trwałe (1+2)</t>
  </si>
  <si>
    <t>II. Aktywa obrotowe (1+2+3)</t>
  </si>
  <si>
    <t>AKTYWA RAZEM (I + II)</t>
  </si>
  <si>
    <t>1. Wartość sprzedanych towarów i usług</t>
  </si>
  <si>
    <t>2. Pozostałe przychody</t>
  </si>
  <si>
    <t>a) zakup towarów handlowych i materiałów</t>
  </si>
  <si>
    <t>b) koszty uboczne zakupu</t>
  </si>
  <si>
    <t>d) wynagrodzenia z narzutami</t>
  </si>
  <si>
    <t>c) koszty reprezentacji i reklamy objęte limitem</t>
  </si>
  <si>
    <t>e) pozostałe wydatki, w tym:</t>
  </si>
  <si>
    <t>- amortyzacja</t>
  </si>
  <si>
    <t>- odsetki od kredytów</t>
  </si>
  <si>
    <t>a) remanent początkowy</t>
  </si>
  <si>
    <t>b) remanent końcowy</t>
  </si>
  <si>
    <t>D. Składki ZUS właściciela</t>
  </si>
  <si>
    <t>1. Środki trwałe (a+b+c+d)</t>
  </si>
  <si>
    <t>PASYWA RAZEM (I + II + III + IV + V)</t>
  </si>
  <si>
    <t>III. Zobowiązania długoterminowe bez kredytów</t>
  </si>
  <si>
    <t>IV. Kredyty i pożyczki długoterminowe</t>
  </si>
  <si>
    <t>V. Kapitały własne*</t>
  </si>
  <si>
    <t>A. Przychody ogółem (1+2)</t>
  </si>
  <si>
    <t>B. Koszt uzyskania przychodu (1-2)</t>
  </si>
  <si>
    <t>1. Wydatki ogółem (a+b+c+d+e)</t>
  </si>
  <si>
    <t>2. Saldo zmiany zapasów (b-a)</t>
  </si>
  <si>
    <t>C. Wynik na działalności (A-B)</t>
  </si>
  <si>
    <t>E. Dochód brutto (C-D)</t>
  </si>
  <si>
    <t xml:space="preserve">      D. Wskaźniki rentowności</t>
  </si>
  <si>
    <t>Uproszczony budżet JST z projektem</t>
  </si>
  <si>
    <t>Proszę o wypełnienie danych wyłącznie w białych polach. Pola zaznaczone kolorem są wypełniane automatycznie.</t>
  </si>
  <si>
    <t>1. Dane za lata obrachunkowe n-3, n-2 i n-1 to dane historyczne.</t>
  </si>
  <si>
    <t>UWAGA:</t>
  </si>
  <si>
    <t xml:space="preserve">Wnioskodawcy prowadzący działalność krócej niż trzy lata wprowadzają dane za okres prowadzenia działalności.  </t>
  </si>
  <si>
    <t>1. Dochody majątkowe</t>
  </si>
  <si>
    <t>II. Kredyty i pożyczki krótkoterminowe</t>
  </si>
  <si>
    <t>Bieżących</t>
  </si>
  <si>
    <t>Stałych</t>
  </si>
  <si>
    <t>Analiza przedstawiana jest w cenach:
(stałych/bieżących)</t>
  </si>
  <si>
    <t>Analiza prowadzona jest w cenach:
(netto/brutto)</t>
  </si>
  <si>
    <t>Netto</t>
  </si>
  <si>
    <t>Brutto</t>
  </si>
  <si>
    <t>Liniowa</t>
  </si>
  <si>
    <t>Degresywna</t>
  </si>
  <si>
    <t>Progresywna</t>
  </si>
  <si>
    <t>Jednorazowa</t>
  </si>
  <si>
    <t>Stawka %</t>
  </si>
  <si>
    <t>Inflacja</t>
  </si>
  <si>
    <r>
      <t>Kurs PLN/</t>
    </r>
    <r>
      <rPr>
        <sz val="11"/>
        <color theme="1"/>
        <rFont val="Calibri"/>
        <family val="2"/>
        <charset val="238"/>
      </rPr>
      <t>€</t>
    </r>
  </si>
  <si>
    <t>Finansowa stopa dyskontowa</t>
  </si>
  <si>
    <t>Zakładane dane makroekonomiczne:</t>
  </si>
  <si>
    <t>Tabela 10. Analiza wskaźnikowa uproszczona z uwzględnieniem projektu</t>
  </si>
  <si>
    <t>Tabela 9. Rachunek zysków i strat uproszczony z uwzględnieniem projektu</t>
  </si>
  <si>
    <t>Tabela 8. Bilans uproszczony z uwzględnieniem projektu</t>
  </si>
  <si>
    <t>Tabela 7. Analiza wskaźnikowa z uwzględnieniem projektu</t>
  </si>
  <si>
    <t>Tabela 6. Rachunek przepływów pieniężnych z uwzględnieniem projektu</t>
  </si>
  <si>
    <t>Tabela 5. Rachunek zysków i strat z uwzględnieniem projektu</t>
  </si>
  <si>
    <t>Tabela 4. Bilans z uwzględnieniem projektu</t>
  </si>
  <si>
    <t>Tabela 3. Uproszczony budżet jednostki samorządu terytorialnego z uwzględnieniem projektu</t>
  </si>
  <si>
    <t>Tabela 2. Analiza finansowa projektu</t>
  </si>
  <si>
    <t>Nakłady inwestycyjne i odtworzeniowe</t>
  </si>
  <si>
    <t>n+12</t>
  </si>
  <si>
    <t>n+13</t>
  </si>
  <si>
    <t>n+14</t>
  </si>
  <si>
    <t>n+15</t>
  </si>
  <si>
    <t>n+16</t>
  </si>
  <si>
    <t>n+17</t>
  </si>
  <si>
    <t>n+18</t>
  </si>
  <si>
    <t>n+19</t>
  </si>
  <si>
    <t>n+20</t>
  </si>
  <si>
    <t>n+21</t>
  </si>
  <si>
    <t>n+22</t>
  </si>
  <si>
    <t>n+23</t>
  </si>
  <si>
    <t>n+24</t>
  </si>
  <si>
    <t>n+25</t>
  </si>
  <si>
    <t>n+26</t>
  </si>
  <si>
    <t>n+27</t>
  </si>
  <si>
    <t>n+28</t>
  </si>
  <si>
    <t>n+29</t>
  </si>
  <si>
    <t>n+30</t>
  </si>
  <si>
    <t>I. Nakłady inwestycyjne:</t>
  </si>
  <si>
    <t>a. wydatki kwalifikowalne</t>
  </si>
  <si>
    <t>- netto</t>
  </si>
  <si>
    <t>- VAT</t>
  </si>
  <si>
    <t>b. wydatki niekwalifikowalne</t>
  </si>
  <si>
    <t>II. Nakłady odtworzeniowe:</t>
  </si>
  <si>
    <t>I. Przychody operacyjne ogółem</t>
  </si>
  <si>
    <t>II. Koszty operacyjne ogółem, w tym:</t>
  </si>
  <si>
    <t>5. Wynagrodzenia</t>
  </si>
  <si>
    <t>6. Ubezpieczenia społeczne i inne świadczenia</t>
  </si>
  <si>
    <t>7. Pozostałe koszty rodzajowe</t>
  </si>
  <si>
    <t>8. Wartość sprzedanych towarów i materiałów</t>
  </si>
  <si>
    <t>Przychody i koszty operacyjne</t>
  </si>
  <si>
    <t>Przepływy pieniężne projektu</t>
  </si>
  <si>
    <t>I. Przepływy środków pieniężnych z działalności operacyjnej:</t>
  </si>
  <si>
    <t>1. Zysk/strata netto</t>
  </si>
  <si>
    <t>2. Korekty razem</t>
  </si>
  <si>
    <t>II. Przepływy środków pieniężnych z działalności inwestycyjnej:</t>
  </si>
  <si>
    <t>1. Wpływy</t>
  </si>
  <si>
    <t>2. Wydatki</t>
  </si>
  <si>
    <t>III. Przepływy środków pieniężnych z działalności finansowej:</t>
  </si>
  <si>
    <t>IV. Przepływy pieniężne netto razem</t>
  </si>
  <si>
    <t>V. Środki pieniężne na początek okresu</t>
  </si>
  <si>
    <t>VI. Środki pieniężne na koniec okresu</t>
  </si>
  <si>
    <t>Efektywność finansowa projektu</t>
  </si>
  <si>
    <t>I. Wpływy razem:</t>
  </si>
  <si>
    <t>1. Całkowite nakłady inwestycyjne</t>
  </si>
  <si>
    <t>2. Nakłady odtworzeniowe</t>
  </si>
  <si>
    <t>3. Zmiany w kapitale obrotowym netto</t>
  </si>
  <si>
    <t>4. Koszty działalności operacyjnej</t>
  </si>
  <si>
    <t>II. Wydatki razem:</t>
  </si>
  <si>
    <t>IV. Finansowa stopa dyskontowa</t>
  </si>
  <si>
    <t>V. Współczynnik dyskontowy</t>
  </si>
  <si>
    <t>VI. Przepływy pieniężne zdyskontowane</t>
  </si>
  <si>
    <t>VII. Finansowa bieżąca wartość netto inwestycji (FNPV/C)</t>
  </si>
  <si>
    <t>VIII. Finansowa wewnętrzna stopa zwrotu z inwestycji (FRR/C)</t>
  </si>
  <si>
    <t>Weryfikacja trwałości finansowej projektu</t>
  </si>
  <si>
    <t>1. Źródła finansowania:</t>
  </si>
  <si>
    <t>a. Dofinansowanie UE</t>
  </si>
  <si>
    <t>b. Wkład własny w kosztach kwalifikowanych</t>
  </si>
  <si>
    <t>c. Pokrycie kosztów niekwalifikowanych</t>
  </si>
  <si>
    <t>d. Pokrycie kosztów funkcjonowania ze środków własnych</t>
  </si>
  <si>
    <t>2. Przychody operacyjne</t>
  </si>
  <si>
    <t>1. Nakłady inwestycyjne</t>
  </si>
  <si>
    <t>4. Koszty operacyjne bez amortyzacji</t>
  </si>
  <si>
    <t>5. Koszty finansowe</t>
  </si>
  <si>
    <t>6. Spłata kredytów/pożyczek</t>
  </si>
  <si>
    <t>7. Inne wydatki projektu</t>
  </si>
  <si>
    <t>IV. Skumulowane przepływy pieniężne netto</t>
  </si>
  <si>
    <t>Weryfikacja wysokości pomocy publicznej</t>
  </si>
  <si>
    <t>Projekt</t>
  </si>
  <si>
    <t>I. Maksymalny poziom dofinansowania (%)</t>
  </si>
  <si>
    <t>1. Dotyczące przygotowania projektu, w tym:</t>
  </si>
  <si>
    <t>2. Dotyczące realizacji projektu, w tym:</t>
  </si>
  <si>
    <t>Społeczna stopa dyskontowa</t>
  </si>
  <si>
    <t>II. Maksymalna kwota dofinansowania</t>
  </si>
  <si>
    <t>III. Wartość projektu ogółem</t>
  </si>
  <si>
    <t>IV. Wkład własny kwalifikowany</t>
  </si>
  <si>
    <t>V. Wkład własny niekwalifikowany</t>
  </si>
  <si>
    <t>VII. Dofinansowanie zgodne z limitem</t>
  </si>
  <si>
    <t>VI. Kwota planowanego dofinansowania projektu</t>
  </si>
  <si>
    <t>Główna stosowana metoda amortyzacji środków trwałych:</t>
  </si>
  <si>
    <t>n + 12</t>
  </si>
  <si>
    <t>n + 13</t>
  </si>
  <si>
    <t>n + 14</t>
  </si>
  <si>
    <t>n + 15</t>
  </si>
  <si>
    <t>n + 16</t>
  </si>
  <si>
    <t>n + 17</t>
  </si>
  <si>
    <t>n + 18</t>
  </si>
  <si>
    <t>n + 19</t>
  </si>
  <si>
    <t>n + 20</t>
  </si>
  <si>
    <t>n + 21</t>
  </si>
  <si>
    <t>n + 22</t>
  </si>
  <si>
    <t>n + 23</t>
  </si>
  <si>
    <t>n + 24</t>
  </si>
  <si>
    <t>n + 25</t>
  </si>
  <si>
    <t>n + 26</t>
  </si>
  <si>
    <t>n + 27</t>
  </si>
  <si>
    <t>n + 28</t>
  </si>
  <si>
    <t>n + 29</t>
  </si>
  <si>
    <t>n + 30</t>
  </si>
  <si>
    <t xml:space="preserve">Rok bazowy </t>
  </si>
  <si>
    <t>2. Dane za rok n (rok bazowy) to dane historyczne za zamknięty rok bądź prognoza wykonania roku n.</t>
  </si>
  <si>
    <t>Liczba okresów objętych prognozą</t>
  </si>
  <si>
    <t>W modelu należy przedstawić dane historyczne oraz prognozę na dany okres odniesienia(np. okres realizacji oraz okres trwałości projektu).</t>
  </si>
  <si>
    <t>3. Dane za lata obejmujące okres odniesienia to prognoza wykonania poszczególnych lat.</t>
  </si>
  <si>
    <t>W przypadku wnioskodawców bez historii finansowej ocena zostanie dokonana na podstawie prognoz finansowych sporządzonych na okres odniesienia (np. okres realizacji oraz okres trwałości projektu).</t>
  </si>
  <si>
    <t>rok bazowy (n)</t>
  </si>
  <si>
    <t>rok  bazowy (n)</t>
  </si>
  <si>
    <t>rok bazowy  (n)</t>
  </si>
  <si>
    <t xml:space="preserve">Rachunek przepływów pieniężnych 
</t>
  </si>
  <si>
    <t>z projektem</t>
  </si>
  <si>
    <t>uproszczony z projektem</t>
  </si>
  <si>
    <t xml:space="preserve">Rachunek zysków i strat 
</t>
  </si>
  <si>
    <t xml:space="preserve">Analiza wskaźnikowa 
</t>
  </si>
  <si>
    <t>uproszczona z projektem</t>
  </si>
  <si>
    <t xml:space="preserve">W poniższym polu należy zamieścić informację w przypadku, gdy rok obrotowy nie pokrywa się z rokiem kalendarzowym, bądź w przypadku występowania </t>
  </si>
  <si>
    <t>w okresie objętym analizą roku obrotowego dłuższego niż 12 miesięcy. Jeżeli sytuacja taka nie ma miejsca - proszę wpisać: "Nie dotyczy".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</si>
</sst>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  <scheme val="minor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center" vertical="center"/>
      <protection hidden="1"/>
    </xf>
    <xf numFmtId="4" fontId="4" fillId="0" borderId="0" xfId="0" applyNumberFormat="1" applyFont="1" applyAlignment="1" applyProtection="1">
      <alignment horizontal="center" vertical="center"/>
      <protection hidden="1"/>
    </xf>
    <xf numFmtId="49" fontId="5" fillId="0" borderId="0" xfId="0" applyNumberFormat="1" applyFont="1" applyAlignment="1" applyProtection="1">
      <alignment horizontal="center"/>
      <protection hidden="1"/>
    </xf>
    <xf numFmtId="49" fontId="5" fillId="0" borderId="0" xfId="0" applyNumberFormat="1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4" fontId="11" fillId="0" borderId="0" xfId="0" applyNumberFormat="1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 wrapText="1" indent="4"/>
      <protection hidden="1"/>
    </xf>
    <xf numFmtId="0" fontId="1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9" fillId="0" borderId="0" xfId="0" applyFont="1" applyProtection="1">
      <protection hidden="1"/>
    </xf>
    <xf numFmtId="0" fontId="5" fillId="0" borderId="0" xfId="0" applyFont="1" applyAlignment="1" applyProtection="1">
      <alignment horizontal="left"/>
      <protection hidden="1"/>
    </xf>
    <xf numFmtId="4" fontId="5" fillId="0" borderId="0" xfId="0" applyNumberFormat="1" applyFont="1" applyAlignment="1" applyProtection="1">
      <alignment horizontal="right" vertical="center"/>
      <protection hidden="1"/>
    </xf>
    <xf numFmtId="4" fontId="16" fillId="0" borderId="0" xfId="0" applyNumberFormat="1" applyFont="1" applyAlignment="1" applyProtection="1">
      <alignment horizontal="right" vertical="center"/>
      <protection hidden="1"/>
    </xf>
    <xf numFmtId="0" fontId="19" fillId="0" borderId="0" xfId="0" applyFont="1" applyProtection="1">
      <protection hidden="1"/>
    </xf>
    <xf numFmtId="0" fontId="0" fillId="0" borderId="0" xfId="0" applyAlignment="1" applyProtection="1">
      <alignment horizontal="center" vertical="center" wrapText="1"/>
      <protection hidden="1"/>
    </xf>
    <xf numFmtId="49" fontId="5" fillId="0" borderId="0" xfId="0" applyNumberFormat="1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left" vertical="center"/>
      <protection hidden="1"/>
    </xf>
    <xf numFmtId="4" fontId="4" fillId="0" borderId="0" xfId="0" applyNumberFormat="1" applyFont="1" applyProtection="1">
      <protection hidden="1"/>
    </xf>
    <xf numFmtId="49" fontId="4" fillId="0" borderId="0" xfId="0" applyNumberFormat="1" applyFont="1" applyAlignment="1" applyProtection="1">
      <alignment horizontal="left" vertical="center" indent="2"/>
      <protection hidden="1"/>
    </xf>
    <xf numFmtId="0" fontId="0" fillId="4" borderId="0" xfId="0" applyFill="1" applyProtection="1">
      <protection hidden="1"/>
    </xf>
    <xf numFmtId="0" fontId="0" fillId="4" borderId="0" xfId="0" applyFill="1" applyAlignment="1" applyProtection="1">
      <alignment horizontal="left" vertical="top"/>
      <protection hidden="1"/>
    </xf>
    <xf numFmtId="0" fontId="2" fillId="4" borderId="0" xfId="0" applyFont="1" applyFill="1" applyProtection="1">
      <protection hidden="1"/>
    </xf>
    <xf numFmtId="0" fontId="2" fillId="4" borderId="0" xfId="0" applyFont="1" applyFill="1" applyAlignment="1" applyProtection="1">
      <alignment horizontal="left" vertical="top"/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4" fontId="5" fillId="3" borderId="1" xfId="0" applyNumberFormat="1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left" vertical="center" wrapText="1"/>
      <protection hidden="1"/>
    </xf>
    <xf numFmtId="4" fontId="5" fillId="3" borderId="1" xfId="0" applyNumberFormat="1" applyFont="1" applyFill="1" applyBorder="1" applyAlignment="1" applyProtection="1">
      <alignment horizontal="right" vertical="center"/>
      <protection hidden="1"/>
    </xf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5" fillId="3" borderId="1" xfId="0" applyFont="1" applyFill="1" applyBorder="1" applyAlignment="1" applyProtection="1">
      <alignment horizontal="justify" vertical="center" wrapText="1"/>
      <protection hidden="1"/>
    </xf>
    <xf numFmtId="0" fontId="4" fillId="3" borderId="1" xfId="0" applyFont="1" applyFill="1" applyBorder="1" applyAlignment="1" applyProtection="1">
      <alignment horizontal="justify" vertical="center" wrapText="1"/>
      <protection hidden="1"/>
    </xf>
    <xf numFmtId="4" fontId="4" fillId="3" borderId="1" xfId="0" applyNumberFormat="1" applyFont="1" applyFill="1" applyBorder="1" applyAlignment="1" applyProtection="1">
      <alignment horizontal="right" vertical="center"/>
      <protection hidden="1"/>
    </xf>
    <xf numFmtId="10" fontId="5" fillId="3" borderId="1" xfId="0" applyNumberFormat="1" applyFont="1" applyFill="1" applyBorder="1" applyAlignment="1" applyProtection="1">
      <alignment horizontal="right" vertical="center"/>
      <protection hidden="1"/>
    </xf>
    <xf numFmtId="0" fontId="6" fillId="3" borderId="1" xfId="0" applyFont="1" applyFill="1" applyBorder="1" applyAlignment="1" applyProtection="1">
      <alignment horizontal="left" vertical="center" wrapText="1" indent="2"/>
      <protection hidden="1"/>
    </xf>
    <xf numFmtId="49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5" fillId="3" borderId="1" xfId="0" applyNumberFormat="1" applyFont="1" applyFill="1" applyBorder="1" applyAlignment="1" applyProtection="1">
      <alignment horizontal="left" vertical="center" wrapText="1" indent="1"/>
      <protection hidden="1"/>
    </xf>
    <xf numFmtId="49" fontId="4" fillId="3" borderId="1" xfId="0" applyNumberFormat="1" applyFont="1" applyFill="1" applyBorder="1" applyAlignment="1" applyProtection="1">
      <alignment horizontal="justify" vertical="center" wrapText="1"/>
      <protection hidden="1"/>
    </xf>
    <xf numFmtId="49" fontId="5" fillId="3" borderId="1" xfId="0" applyNumberFormat="1" applyFont="1" applyFill="1" applyBorder="1" applyAlignment="1" applyProtection="1">
      <alignment horizontal="justify" vertical="center" wrapText="1"/>
      <protection hidden="1"/>
    </xf>
    <xf numFmtId="49" fontId="6" fillId="3" borderId="1" xfId="0" quotePrefix="1" applyNumberFormat="1" applyFont="1" applyFill="1" applyBorder="1" applyAlignment="1" applyProtection="1">
      <alignment horizontal="justify" vertical="center" wrapText="1"/>
      <protection hidden="1"/>
    </xf>
    <xf numFmtId="49" fontId="6" fillId="3" borderId="1" xfId="0" applyNumberFormat="1" applyFont="1" applyFill="1" applyBorder="1" applyAlignment="1" applyProtection="1">
      <alignment horizontal="justify" vertical="center" wrapText="1"/>
      <protection hidden="1"/>
    </xf>
    <xf numFmtId="49" fontId="6" fillId="3" borderId="1" xfId="0" quotePrefix="1" applyNumberFormat="1" applyFont="1" applyFill="1" applyBorder="1" applyAlignment="1" applyProtection="1">
      <alignment horizontal="left" vertical="center" wrapText="1"/>
      <protection hidden="1"/>
    </xf>
    <xf numFmtId="49" fontId="6" fillId="3" borderId="1" xfId="0" applyNumberFormat="1" applyFont="1" applyFill="1" applyBorder="1" applyAlignment="1" applyProtection="1">
      <alignment vertical="center" wrapText="1"/>
      <protection hidden="1"/>
    </xf>
    <xf numFmtId="49" fontId="6" fillId="3" borderId="1" xfId="0" applyNumberFormat="1" applyFont="1" applyFill="1" applyBorder="1" applyAlignment="1" applyProtection="1">
      <alignment horizontal="left" vertical="center" wrapText="1"/>
      <protection hidden="1"/>
    </xf>
    <xf numFmtId="49" fontId="6" fillId="3" borderId="1" xfId="0" quotePrefix="1" applyNumberFormat="1" applyFont="1" applyFill="1" applyBorder="1" applyAlignment="1" applyProtection="1">
      <alignment horizontal="left" vertical="center" wrapText="1" indent="1"/>
      <protection hidden="1"/>
    </xf>
    <xf numFmtId="4" fontId="4" fillId="4" borderId="0" xfId="0" applyNumberFormat="1" applyFont="1" applyFill="1" applyProtection="1">
      <protection hidden="1"/>
    </xf>
    <xf numFmtId="0" fontId="4" fillId="3" borderId="1" xfId="0" applyFont="1" applyFill="1" applyBorder="1" applyAlignment="1" applyProtection="1">
      <alignment horizontal="left" vertical="center" wrapText="1" indent="2"/>
      <protection hidden="1"/>
    </xf>
    <xf numFmtId="0" fontId="10" fillId="3" borderId="1" xfId="0" applyFont="1" applyFill="1" applyBorder="1" applyAlignment="1" applyProtection="1">
      <alignment horizontal="justify" vertical="center" wrapText="1"/>
      <protection hidden="1"/>
    </xf>
    <xf numFmtId="4" fontId="10" fillId="3" borderId="1" xfId="0" applyNumberFormat="1" applyFont="1" applyFill="1" applyBorder="1" applyAlignment="1" applyProtection="1">
      <alignment vertical="center" wrapText="1"/>
      <protection hidden="1"/>
    </xf>
    <xf numFmtId="4" fontId="10" fillId="3" borderId="1" xfId="0" applyNumberFormat="1" applyFont="1" applyFill="1" applyBorder="1" applyAlignment="1" applyProtection="1">
      <alignment horizontal="right" vertical="center" wrapText="1"/>
      <protection hidden="1"/>
    </xf>
    <xf numFmtId="0" fontId="9" fillId="5" borderId="1" xfId="0" applyFont="1" applyFill="1" applyBorder="1" applyAlignment="1" applyProtection="1">
      <alignment horizontal="justify" vertical="center" wrapText="1"/>
      <protection hidden="1"/>
    </xf>
    <xf numFmtId="4" fontId="9" fillId="5" borderId="1" xfId="0" applyNumberFormat="1" applyFont="1" applyFill="1" applyBorder="1" applyAlignment="1" applyProtection="1">
      <alignment horizontal="center" vertical="center" wrapText="1"/>
      <protection hidden="1"/>
    </xf>
    <xf numFmtId="4" fontId="9" fillId="5" borderId="1" xfId="0" applyNumberFormat="1" applyFont="1" applyFill="1" applyBorder="1" applyAlignment="1" applyProtection="1">
      <alignment vertical="center" wrapText="1"/>
      <protection hidden="1"/>
    </xf>
    <xf numFmtId="4" fontId="9" fillId="5" borderId="1" xfId="0" applyNumberFormat="1" applyFont="1" applyFill="1" applyBorder="1" applyAlignment="1" applyProtection="1">
      <alignment horizontal="right" vertical="center" wrapText="1"/>
      <protection hidden="1"/>
    </xf>
    <xf numFmtId="4" fontId="10" fillId="3" borderId="1" xfId="0" applyNumberFormat="1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left" vertical="center" wrapText="1" indent="2"/>
      <protection hidden="1"/>
    </xf>
    <xf numFmtId="0" fontId="5" fillId="3" borderId="1" xfId="0" applyFont="1" applyFill="1" applyBorder="1" applyAlignment="1" applyProtection="1">
      <alignment horizontal="left" vertical="center" wrapText="1" indent="4"/>
      <protection hidden="1"/>
    </xf>
    <xf numFmtId="2" fontId="10" fillId="3" borderId="1" xfId="0" applyNumberFormat="1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left" vertical="center" wrapText="1" indent="4"/>
      <protection hidden="1"/>
    </xf>
    <xf numFmtId="2" fontId="5" fillId="3" borderId="1" xfId="0" applyNumberFormat="1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Protection="1">
      <protection hidden="1"/>
    </xf>
    <xf numFmtId="10" fontId="5" fillId="3" borderId="1" xfId="1" applyNumberFormat="1" applyFont="1" applyFill="1" applyBorder="1" applyAlignment="1" applyProtection="1">
      <alignment horizontal="center" vertical="center"/>
      <protection hidden="1"/>
    </xf>
    <xf numFmtId="49" fontId="4" fillId="3" borderId="1" xfId="0" applyNumberFormat="1" applyFont="1" applyFill="1" applyBorder="1" applyAlignment="1" applyProtection="1">
      <alignment horizontal="left" vertical="center" wrapText="1" indent="1"/>
      <protection hidden="1"/>
    </xf>
    <xf numFmtId="49" fontId="6" fillId="3" borderId="1" xfId="0" applyNumberFormat="1" applyFont="1" applyFill="1" applyBorder="1" applyAlignment="1" applyProtection="1">
      <alignment horizontal="left" vertical="center" wrapText="1" indent="2"/>
      <protection hidden="1"/>
    </xf>
    <xf numFmtId="49" fontId="5" fillId="3" borderId="1" xfId="0" applyNumberFormat="1" applyFont="1" applyFill="1" applyBorder="1" applyAlignment="1" applyProtection="1">
      <alignment vertical="center" wrapText="1"/>
      <protection hidden="1"/>
    </xf>
    <xf numFmtId="49" fontId="5" fillId="3" borderId="1" xfId="0" applyNumberFormat="1" applyFont="1" applyFill="1" applyBorder="1" applyAlignment="1" applyProtection="1">
      <alignment horizontal="left" vertical="center" wrapText="1"/>
      <protection hidden="1"/>
    </xf>
    <xf numFmtId="0" fontId="4" fillId="3" borderId="1" xfId="0" applyFont="1" applyFill="1" applyBorder="1" applyAlignment="1" applyProtection="1">
      <alignment horizontal="left" vertical="center" wrapText="1" indent="1"/>
      <protection hidden="1"/>
    </xf>
    <xf numFmtId="0" fontId="6" fillId="3" borderId="1" xfId="0" quotePrefix="1" applyFont="1" applyFill="1" applyBorder="1" applyAlignment="1" applyProtection="1">
      <alignment horizontal="left" vertical="center" wrapText="1" indent="4"/>
      <protection hidden="1"/>
    </xf>
    <xf numFmtId="0" fontId="2" fillId="3" borderId="0" xfId="0" applyFont="1" applyFill="1" applyProtection="1">
      <protection hidden="1"/>
    </xf>
    <xf numFmtId="0" fontId="0" fillId="3" borderId="0" xfId="0" applyFill="1" applyAlignment="1" applyProtection="1">
      <alignment horizontal="left" vertical="top"/>
      <protection hidden="1"/>
    </xf>
    <xf numFmtId="0" fontId="17" fillId="0" borderId="0" xfId="0" applyFont="1" applyProtection="1">
      <protection hidden="1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0" fontId="15" fillId="0" borderId="0" xfId="0" applyFont="1" applyProtection="1">
      <protection hidden="1"/>
    </xf>
    <xf numFmtId="4" fontId="6" fillId="0" borderId="1" xfId="0" applyNumberFormat="1" applyFont="1" applyBorder="1" applyAlignment="1" applyProtection="1">
      <alignment horizontal="right" vertical="center"/>
      <protection locked="0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/>
      <protection locked="0"/>
    </xf>
    <xf numFmtId="4" fontId="16" fillId="0" borderId="1" xfId="0" applyNumberFormat="1" applyFont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right" vertical="top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2" fillId="3" borderId="17" xfId="0" applyFon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3" borderId="1" xfId="0" applyFont="1" applyFill="1" applyBorder="1" applyAlignment="1" applyProtection="1">
      <alignment horizontal="center"/>
      <protection hidden="1"/>
    </xf>
    <xf numFmtId="4" fontId="5" fillId="0" borderId="0" xfId="0" applyNumberFormat="1" applyFont="1" applyAlignment="1" applyProtection="1">
      <alignment vertical="center"/>
      <protection hidden="1"/>
    </xf>
    <xf numFmtId="0" fontId="5" fillId="3" borderId="16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Protection="1">
      <protection hidden="1"/>
    </xf>
    <xf numFmtId="0" fontId="4" fillId="3" borderId="1" xfId="0" applyFont="1" applyFill="1" applyBorder="1" applyAlignment="1" applyProtection="1">
      <alignment horizontal="left" indent="1"/>
      <protection hidden="1"/>
    </xf>
    <xf numFmtId="0" fontId="4" fillId="3" borderId="1" xfId="0" applyFont="1" applyFill="1" applyBorder="1" applyAlignment="1" applyProtection="1">
      <alignment horizontal="left" indent="2"/>
      <protection hidden="1"/>
    </xf>
    <xf numFmtId="0" fontId="4" fillId="3" borderId="1" xfId="0" quotePrefix="1" applyFont="1" applyFill="1" applyBorder="1" applyAlignment="1" applyProtection="1">
      <alignment horizontal="left" indent="3"/>
      <protection hidden="1"/>
    </xf>
    <xf numFmtId="4" fontId="4" fillId="3" borderId="16" xfId="0" applyNumberFormat="1" applyFont="1" applyFill="1" applyBorder="1" applyProtection="1">
      <protection hidden="1"/>
    </xf>
    <xf numFmtId="4" fontId="4" fillId="3" borderId="1" xfId="0" applyNumberFormat="1" applyFont="1" applyFill="1" applyBorder="1" applyProtection="1">
      <protection hidden="1"/>
    </xf>
    <xf numFmtId="0" fontId="21" fillId="0" borderId="0" xfId="0" applyFont="1" applyProtection="1">
      <protection hidden="1"/>
    </xf>
    <xf numFmtId="164" fontId="0" fillId="0" borderId="15" xfId="0" applyNumberFormat="1" applyBorder="1" applyAlignment="1" applyProtection="1">
      <alignment horizontal="center" vertical="center"/>
      <protection locked="0"/>
    </xf>
    <xf numFmtId="2" fontId="0" fillId="0" borderId="15" xfId="0" applyNumberFormat="1" applyBorder="1" applyAlignment="1" applyProtection="1">
      <alignment horizontal="center" vertical="center"/>
      <protection locked="0"/>
    </xf>
    <xf numFmtId="10" fontId="0" fillId="0" borderId="15" xfId="0" applyNumberFormat="1" applyBorder="1" applyAlignment="1" applyProtection="1">
      <alignment horizontal="center" vertical="center"/>
      <protection locked="0"/>
    </xf>
    <xf numFmtId="4" fontId="4" fillId="0" borderId="16" xfId="0" applyNumberFormat="1" applyFont="1" applyBorder="1" applyProtection="1">
      <protection locked="0"/>
    </xf>
    <xf numFmtId="10" fontId="4" fillId="0" borderId="1" xfId="0" applyNumberFormat="1" applyFon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4" fontId="5" fillId="3" borderId="16" xfId="0" applyNumberFormat="1" applyFont="1" applyFill="1" applyBorder="1" applyProtection="1">
      <protection hidden="1"/>
    </xf>
    <xf numFmtId="0" fontId="5" fillId="3" borderId="1" xfId="0" applyFont="1" applyFill="1" applyBorder="1" applyAlignment="1" applyProtection="1">
      <alignment horizontal="left" indent="1"/>
      <protection hidden="1"/>
    </xf>
    <xf numFmtId="4" fontId="5" fillId="0" borderId="16" xfId="0" applyNumberFormat="1" applyFont="1" applyBorder="1" applyProtection="1">
      <protection locked="0"/>
    </xf>
    <xf numFmtId="0" fontId="5" fillId="3" borderId="1" xfId="0" applyFont="1" applyFill="1" applyBorder="1" applyAlignment="1" applyProtection="1">
      <alignment horizontal="left"/>
      <protection hidden="1"/>
    </xf>
    <xf numFmtId="10" fontId="5" fillId="3" borderId="16" xfId="0" applyNumberFormat="1" applyFont="1" applyFill="1" applyBorder="1" applyProtection="1">
      <protection hidden="1"/>
    </xf>
    <xf numFmtId="2" fontId="5" fillId="3" borderId="1" xfId="0" applyNumberFormat="1" applyFont="1" applyFill="1" applyBorder="1" applyAlignment="1" applyProtection="1">
      <alignment horizontal="right" vertical="center"/>
      <protection hidden="1"/>
    </xf>
    <xf numFmtId="4" fontId="5" fillId="3" borderId="1" xfId="0" applyNumberFormat="1" applyFont="1" applyFill="1" applyBorder="1" applyProtection="1">
      <protection hidden="1"/>
    </xf>
    <xf numFmtId="9" fontId="5" fillId="3" borderId="1" xfId="0" applyNumberFormat="1" applyFont="1" applyFill="1" applyBorder="1" applyProtection="1">
      <protection hidden="1"/>
    </xf>
    <xf numFmtId="4" fontId="5" fillId="3" borderId="1" xfId="0" applyNumberFormat="1" applyFont="1" applyFill="1" applyBorder="1" applyAlignment="1" applyProtection="1">
      <alignment horizontal="center" vertical="center"/>
      <protection hidden="1"/>
    </xf>
    <xf numFmtId="4" fontId="5" fillId="3" borderId="1" xfId="0" applyNumberFormat="1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4" fontId="5" fillId="3" borderId="1" xfId="0" applyNumberFormat="1" applyFont="1" applyFill="1" applyBorder="1" applyAlignment="1" applyProtection="1">
      <alignment horizontal="center" vertical="center"/>
      <protection hidden="1"/>
    </xf>
    <xf numFmtId="4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24" fillId="4" borderId="0" xfId="0" applyFont="1" applyFill="1" applyProtection="1"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3" borderId="2" xfId="0" applyFill="1" applyBorder="1" applyAlignment="1" applyProtection="1">
      <alignment horizontal="right" vertical="center" wrapText="1"/>
      <protection hidden="1"/>
    </xf>
    <xf numFmtId="0" fontId="2" fillId="3" borderId="1" xfId="0" applyFont="1" applyFill="1" applyBorder="1" applyAlignment="1" applyProtection="1">
      <alignment horizontal="left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22" fillId="5" borderId="1" xfId="0" applyFont="1" applyFill="1" applyBorder="1" applyAlignment="1" applyProtection="1">
      <alignment horizontal="center" vertical="center"/>
      <protection hidden="1"/>
    </xf>
    <xf numFmtId="4" fontId="5" fillId="3" borderId="16" xfId="0" applyNumberFormat="1" applyFont="1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vertical="center" wrapText="1"/>
      <protection hidden="1"/>
    </xf>
    <xf numFmtId="0" fontId="0" fillId="3" borderId="18" xfId="0" applyFill="1" applyBorder="1" applyAlignment="1" applyProtection="1">
      <alignment vertical="center" wrapText="1"/>
      <protection hidden="1"/>
    </xf>
    <xf numFmtId="0" fontId="0" fillId="0" borderId="15" xfId="0" applyBorder="1" applyAlignment="1" applyProtection="1">
      <alignment vertical="center"/>
      <protection locked="0"/>
    </xf>
    <xf numFmtId="9" fontId="2" fillId="0" borderId="15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protection hidden="1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49" fontId="0" fillId="0" borderId="3" xfId="0" applyNumberFormat="1" applyBorder="1" applyAlignment="1" applyProtection="1">
      <alignment vertical="top"/>
      <protection locked="0"/>
    </xf>
    <xf numFmtId="49" fontId="0" fillId="0" borderId="4" xfId="0" applyNumberFormat="1" applyBorder="1" applyAlignment="1" applyProtection="1">
      <alignment vertical="top"/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3" borderId="0" xfId="0" applyFill="1" applyAlignment="1" applyProtection="1">
      <alignment vertical="top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0" fillId="3" borderId="0" xfId="0" applyFill="1" applyAlignment="1" applyProtection="1">
      <alignment vertical="top"/>
      <protection hidden="1"/>
    </xf>
    <xf numFmtId="0" fontId="8" fillId="0" borderId="0" xfId="0" applyFont="1" applyAlignment="1" applyProtection="1">
      <protection hidden="1"/>
    </xf>
    <xf numFmtId="4" fontId="2" fillId="3" borderId="2" xfId="0" applyNumberFormat="1" applyFont="1" applyFill="1" applyBorder="1" applyAlignment="1" applyProtection="1">
      <alignment vertical="center"/>
      <protection hidden="1"/>
    </xf>
    <xf numFmtId="4" fontId="2" fillId="3" borderId="13" xfId="0" applyNumberFormat="1" applyFont="1" applyFill="1" applyBorder="1" applyAlignment="1" applyProtection="1">
      <alignment vertical="center"/>
      <protection hidden="1"/>
    </xf>
    <xf numFmtId="4" fontId="2" fillId="3" borderId="16" xfId="0" applyNumberFormat="1" applyFont="1" applyFill="1" applyBorder="1" applyAlignment="1" applyProtection="1">
      <alignment vertical="center"/>
      <protection hidden="1"/>
    </xf>
    <xf numFmtId="0" fontId="7" fillId="3" borderId="17" xfId="0" applyFont="1" applyFill="1" applyBorder="1" applyAlignment="1" applyProtection="1">
      <alignment vertical="center"/>
      <protection hidden="1"/>
    </xf>
    <xf numFmtId="0" fontId="7" fillId="3" borderId="18" xfId="0" applyFont="1" applyFill="1" applyBorder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10" fontId="4" fillId="3" borderId="0" xfId="0" applyNumberFormat="1" applyFont="1" applyFill="1" applyBorder="1" applyAlignment="1" applyProtection="1">
      <alignment vertical="center"/>
      <protection hidden="1"/>
    </xf>
    <xf numFmtId="10" fontId="4" fillId="3" borderId="18" xfId="0" applyNumberFormat="1" applyFont="1" applyFill="1" applyBorder="1" applyAlignment="1" applyProtection="1">
      <alignment horizontal="right" vertical="center"/>
      <protection hidden="1"/>
    </xf>
    <xf numFmtId="0" fontId="19" fillId="4" borderId="0" xfId="0" applyFont="1" applyFill="1" applyAlignment="1" applyProtection="1">
      <alignment wrapText="1"/>
      <protection hidden="1"/>
    </xf>
    <xf numFmtId="4" fontId="22" fillId="5" borderId="14" xfId="0" applyNumberFormat="1" applyFont="1" applyFill="1" applyBorder="1" applyAlignment="1" applyProtection="1">
      <alignment horizontal="center"/>
      <protection hidden="1"/>
    </xf>
    <xf numFmtId="0" fontId="22" fillId="5" borderId="1" xfId="0" applyFont="1" applyFill="1" applyBorder="1" applyAlignment="1" applyProtection="1">
      <alignment horizontal="center"/>
      <protection hidden="1"/>
    </xf>
    <xf numFmtId="0" fontId="22" fillId="5" borderId="17" xfId="0" applyFont="1" applyFill="1" applyBorder="1" applyAlignment="1" applyProtection="1">
      <alignment horizontal="center" vertical="center"/>
      <protection hidden="1"/>
    </xf>
    <xf numFmtId="0" fontId="22" fillId="5" borderId="18" xfId="0" applyFont="1" applyFill="1" applyBorder="1" applyAlignment="1" applyProtection="1">
      <alignment horizontal="center" vertical="center"/>
      <protection hidden="1"/>
    </xf>
    <xf numFmtId="0" fontId="22" fillId="5" borderId="17" xfId="0" applyFont="1" applyFill="1" applyBorder="1" applyAlignment="1" applyProtection="1">
      <alignment horizontal="center"/>
      <protection hidden="1"/>
    </xf>
    <xf numFmtId="0" fontId="22" fillId="5" borderId="18" xfId="0" applyFont="1" applyFill="1" applyBorder="1" applyAlignment="1" applyProtection="1">
      <alignment horizontal="center"/>
      <protection hidden="1"/>
    </xf>
    <xf numFmtId="0" fontId="22" fillId="5" borderId="0" xfId="0" applyFont="1" applyFill="1" applyBorder="1" applyAlignment="1" applyProtection="1">
      <alignment horizontal="center" vertical="center"/>
      <protection hidden="1"/>
    </xf>
    <xf numFmtId="0" fontId="5" fillId="3" borderId="17" xfId="0" applyFont="1" applyFill="1" applyBorder="1" applyProtection="1">
      <protection hidden="1"/>
    </xf>
    <xf numFmtId="0" fontId="5" fillId="3" borderId="18" xfId="0" applyFont="1" applyFill="1" applyBorder="1" applyProtection="1">
      <protection hidden="1"/>
    </xf>
    <xf numFmtId="0" fontId="22" fillId="5" borderId="19" xfId="0" applyFont="1" applyFill="1" applyBorder="1" applyAlignment="1" applyProtection="1">
      <alignment horizontal="center" vertical="center"/>
      <protection hidden="1"/>
    </xf>
    <xf numFmtId="10" fontId="5" fillId="3" borderId="2" xfId="0" applyNumberFormat="1" applyFont="1" applyFill="1" applyBorder="1" applyAlignment="1" applyProtection="1">
      <protection hidden="1"/>
    </xf>
    <xf numFmtId="10" fontId="5" fillId="3" borderId="13" xfId="0" applyNumberFormat="1" applyFont="1" applyFill="1" applyBorder="1" applyAlignment="1" applyProtection="1">
      <protection hidden="1"/>
    </xf>
    <xf numFmtId="10" fontId="5" fillId="3" borderId="16" xfId="0" applyNumberFormat="1" applyFont="1" applyFill="1" applyBorder="1" applyAlignment="1" applyProtection="1">
      <protection hidden="1"/>
    </xf>
    <xf numFmtId="4" fontId="5" fillId="5" borderId="16" xfId="0" applyNumberFormat="1" applyFont="1" applyFill="1" applyBorder="1" applyAlignment="1" applyProtection="1">
      <alignment vertical="center"/>
      <protection hidden="1"/>
    </xf>
    <xf numFmtId="4" fontId="5" fillId="5" borderId="1" xfId="0" applyNumberFormat="1" applyFont="1" applyFill="1" applyBorder="1" applyAlignment="1" applyProtection="1">
      <alignment vertical="center"/>
      <protection hidden="1"/>
    </xf>
    <xf numFmtId="0" fontId="7" fillId="3" borderId="17" xfId="0" applyFont="1" applyFill="1" applyBorder="1" applyAlignment="1" applyProtection="1">
      <alignment horizontal="center" vertical="center"/>
      <protection hidden="1"/>
    </xf>
    <xf numFmtId="49" fontId="7" fillId="3" borderId="17" xfId="0" applyNumberFormat="1" applyFont="1" applyFill="1" applyBorder="1" applyAlignment="1" applyProtection="1">
      <alignment vertical="center" wrapText="1"/>
      <protection hidden="1"/>
    </xf>
    <xf numFmtId="49" fontId="7" fillId="3" borderId="18" xfId="0" applyNumberFormat="1" applyFont="1" applyFill="1" applyBorder="1" applyAlignment="1" applyProtection="1">
      <alignment vertical="center" wrapText="1"/>
      <protection hidden="1"/>
    </xf>
    <xf numFmtId="49" fontId="7" fillId="3" borderId="0" xfId="0" applyNumberFormat="1" applyFont="1" applyFill="1" applyBorder="1" applyAlignment="1" applyProtection="1">
      <alignment horizontal="center" vertical="center" wrapText="1"/>
      <protection hidden="1"/>
    </xf>
    <xf numFmtId="1" fontId="5" fillId="3" borderId="2" xfId="0" applyNumberFormat="1" applyFont="1" applyFill="1" applyBorder="1" applyAlignment="1" applyProtection="1">
      <alignment vertical="center"/>
      <protection hidden="1"/>
    </xf>
    <xf numFmtId="1" fontId="5" fillId="3" borderId="13" xfId="0" applyNumberFormat="1" applyFont="1" applyFill="1" applyBorder="1" applyAlignment="1" applyProtection="1">
      <alignment vertical="center"/>
      <protection hidden="1"/>
    </xf>
    <xf numFmtId="1" fontId="5" fillId="3" borderId="16" xfId="0" applyNumberFormat="1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left" wrapText="1"/>
      <protection hidden="1"/>
    </xf>
    <xf numFmtId="4" fontId="5" fillId="3" borderId="2" xfId="0" applyNumberFormat="1" applyFont="1" applyFill="1" applyBorder="1" applyAlignment="1" applyProtection="1">
      <alignment vertical="center"/>
      <protection hidden="1"/>
    </xf>
    <xf numFmtId="4" fontId="5" fillId="3" borderId="13" xfId="0" applyNumberFormat="1" applyFont="1" applyFill="1" applyBorder="1" applyAlignment="1" applyProtection="1">
      <alignment vertical="center"/>
      <protection hidden="1"/>
    </xf>
    <xf numFmtId="4" fontId="5" fillId="3" borderId="16" xfId="0" applyNumberFormat="1" applyFont="1" applyFill="1" applyBorder="1" applyAlignment="1" applyProtection="1">
      <alignment vertical="center"/>
      <protection hidden="1"/>
    </xf>
    <xf numFmtId="0" fontId="7" fillId="3" borderId="17" xfId="0" applyFont="1" applyFill="1" applyBorder="1" applyAlignment="1" applyProtection="1">
      <alignment vertical="center" wrapText="1"/>
      <protection hidden="1"/>
    </xf>
    <xf numFmtId="0" fontId="7" fillId="3" borderId="0" xfId="0" applyFont="1" applyFill="1" applyBorder="1" applyAlignment="1" applyProtection="1">
      <alignment vertical="center" wrapText="1"/>
      <protection hidden="1"/>
    </xf>
    <xf numFmtId="0" fontId="7" fillId="3" borderId="0" xfId="0" applyFont="1" applyFill="1" applyBorder="1" applyAlignment="1" applyProtection="1">
      <alignment vertical="center"/>
      <protection hidden="1"/>
    </xf>
    <xf numFmtId="4" fontId="11" fillId="0" borderId="0" xfId="0" applyNumberFormat="1" applyFont="1" applyAlignment="1" applyProtection="1">
      <alignment vertical="top"/>
      <protection hidden="1"/>
    </xf>
    <xf numFmtId="0" fontId="9" fillId="0" borderId="0" xfId="0" applyFont="1" applyAlignment="1" applyProtection="1">
      <alignment vertical="center" wrapText="1"/>
      <protection hidden="1"/>
    </xf>
    <xf numFmtId="4" fontId="10" fillId="3" borderId="16" xfId="0" applyNumberFormat="1" applyFont="1" applyFill="1" applyBorder="1" applyAlignment="1" applyProtection="1">
      <alignment horizontal="center" vertical="center"/>
      <protection hidden="1"/>
    </xf>
    <xf numFmtId="0" fontId="13" fillId="3" borderId="17" xfId="0" applyFont="1" applyFill="1" applyBorder="1" applyAlignment="1" applyProtection="1">
      <alignment vertical="center"/>
      <protection hidden="1"/>
    </xf>
    <xf numFmtId="0" fontId="13" fillId="3" borderId="18" xfId="0" applyFont="1" applyFill="1" applyBorder="1" applyAlignment="1" applyProtection="1">
      <alignment vertical="center"/>
      <protection hidden="1"/>
    </xf>
    <xf numFmtId="0" fontId="13" fillId="3" borderId="0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vertical="center"/>
      <protection hidden="1"/>
    </xf>
    <xf numFmtId="0" fontId="2" fillId="3" borderId="13" xfId="0" applyFont="1" applyFill="1" applyBorder="1" applyAlignment="1" applyProtection="1">
      <alignment vertical="center"/>
      <protection hidden="1"/>
    </xf>
    <xf numFmtId="0" fontId="2" fillId="3" borderId="16" xfId="0" applyFont="1" applyFill="1" applyBorder="1" applyAlignment="1" applyProtection="1">
      <alignment vertical="center"/>
      <protection hidden="1"/>
    </xf>
    <xf numFmtId="0" fontId="9" fillId="3" borderId="2" xfId="0" applyFont="1" applyFill="1" applyBorder="1" applyAlignment="1" applyProtection="1">
      <alignment vertical="center"/>
      <protection hidden="1"/>
    </xf>
    <xf numFmtId="0" fontId="9" fillId="3" borderId="13" xfId="0" applyFont="1" applyFill="1" applyBorder="1" applyAlignment="1" applyProtection="1">
      <alignment vertical="center"/>
      <protection hidden="1"/>
    </xf>
    <xf numFmtId="0" fontId="9" fillId="3" borderId="16" xfId="0" applyFont="1" applyFill="1" applyBorder="1" applyAlignment="1" applyProtection="1">
      <alignment vertical="center"/>
      <protection hidden="1"/>
    </xf>
    <xf numFmtId="4" fontId="4" fillId="3" borderId="2" xfId="0" applyNumberFormat="1" applyFont="1" applyFill="1" applyBorder="1" applyAlignment="1" applyProtection="1">
      <alignment vertical="center"/>
      <protection hidden="1"/>
    </xf>
    <xf numFmtId="4" fontId="4" fillId="3" borderId="13" xfId="0" applyNumberFormat="1" applyFont="1" applyFill="1" applyBorder="1" applyAlignment="1" applyProtection="1">
      <alignment vertical="center"/>
      <protection hidden="1"/>
    </xf>
    <xf numFmtId="4" fontId="4" fillId="3" borderId="16" xfId="0" applyNumberFormat="1" applyFont="1" applyFill="1" applyBorder="1" applyAlignment="1" applyProtection="1">
      <alignment vertical="center"/>
      <protection hidden="1"/>
    </xf>
    <xf numFmtId="0" fontId="7" fillId="3" borderId="18" xfId="0" applyFont="1" applyFill="1" applyBorder="1" applyAlignment="1" applyProtection="1">
      <alignment vertical="center" wrapText="1"/>
      <protection hidden="1"/>
    </xf>
    <xf numFmtId="0" fontId="13" fillId="3" borderId="17" xfId="0" applyFont="1" applyFill="1" applyBorder="1" applyAlignment="1" applyProtection="1">
      <alignment vertical="center" wrapText="1"/>
      <protection hidden="1"/>
    </xf>
    <xf numFmtId="0" fontId="13" fillId="3" borderId="0" xfId="0" applyFont="1" applyFill="1" applyBorder="1" applyAlignment="1" applyProtection="1">
      <alignment vertical="center"/>
      <protection hidden="1"/>
    </xf>
    <xf numFmtId="4" fontId="10" fillId="2" borderId="20" xfId="0" applyNumberFormat="1" applyFont="1" applyFill="1" applyBorder="1" applyAlignment="1" applyProtection="1">
      <alignment vertical="top"/>
      <protection hidden="1"/>
    </xf>
    <xf numFmtId="4" fontId="10" fillId="2" borderId="21" xfId="0" applyNumberFormat="1" applyFont="1" applyFill="1" applyBorder="1" applyAlignment="1" applyProtection="1">
      <alignment vertical="top"/>
      <protection hidden="1"/>
    </xf>
    <xf numFmtId="10" fontId="10" fillId="2" borderId="22" xfId="1" applyNumberFormat="1" applyFont="1" applyFill="1" applyBorder="1" applyAlignment="1" applyProtection="1">
      <alignment horizontal="center" vertical="center"/>
      <protection hidden="1"/>
    </xf>
    <xf numFmtId="4" fontId="10" fillId="2" borderId="23" xfId="0" applyNumberFormat="1" applyFont="1" applyFill="1" applyBorder="1" applyAlignment="1" applyProtection="1">
      <alignment vertical="top"/>
      <protection hidden="1"/>
    </xf>
    <xf numFmtId="4" fontId="11" fillId="0" borderId="21" xfId="0" applyNumberFormat="1" applyFont="1" applyBorder="1" applyAlignment="1" applyProtection="1">
      <alignment vertical="top"/>
      <protection hidden="1"/>
    </xf>
    <xf numFmtId="4" fontId="11" fillId="0" borderId="23" xfId="0" applyNumberFormat="1" applyFont="1" applyBorder="1" applyAlignment="1" applyProtection="1">
      <alignment vertical="top"/>
      <protection hidden="1"/>
    </xf>
    <xf numFmtId="4" fontId="25" fillId="2" borderId="20" xfId="0" applyNumberFormat="1" applyFont="1" applyFill="1" applyBorder="1" applyAlignment="1" applyProtection="1">
      <alignment vertical="top"/>
      <protection hidden="1"/>
    </xf>
    <xf numFmtId="0" fontId="19" fillId="4" borderId="0" xfId="0" applyFont="1" applyFill="1" applyAlignment="1" applyProtection="1">
      <alignment vertical="center"/>
      <protection hidden="1"/>
    </xf>
    <xf numFmtId="0" fontId="0" fillId="0" borderId="24" xfId="0" applyBorder="1" applyAlignment="1" applyProtection="1">
      <alignment vertical="center"/>
      <protection locked="0"/>
    </xf>
    <xf numFmtId="0" fontId="0" fillId="3" borderId="1" xfId="0" applyFill="1" applyBorder="1" applyProtection="1">
      <protection hidden="1"/>
    </xf>
    <xf numFmtId="0" fontId="0" fillId="3" borderId="17" xfId="0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</cellXfs>
  <cellStyles count="2">
    <cellStyle name="Normalny" xfId="0" builtinId="0"/>
    <cellStyle name="Procentowy" xfId="1" builtinId="5"/>
  </cellStyles>
  <dxfs count="8">
    <dxf>
      <font>
        <color theme="9" tint="0.79998168889431442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0"/>
      </font>
    </dxf>
    <dxf>
      <font>
        <color theme="9" tint="0.79998168889431442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radztwo\Wojew&#243;dztwo%20&#321;&#243;dzkie\Perspektywa%20finansowa%202027\Pobrane\&#321;&#243;dzkie\Analiza_ekonomiczno_finansowa%20-%20przesi&#281;bior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je podstawowe"/>
      <sheetName val="Bilans"/>
      <sheetName val="DANE"/>
      <sheetName val="Rachunek zysków i strat"/>
      <sheetName val="Rach.przepł.pien."/>
      <sheetName val="Analiza wskaźnikowa"/>
    </sheetNames>
    <sheetDataSet>
      <sheetData sheetId="0"/>
      <sheetData sheetId="1"/>
      <sheetData sheetId="2">
        <row r="3">
          <cell r="B3">
            <v>1</v>
          </cell>
          <cell r="J3" t="str">
            <v>TAK</v>
          </cell>
        </row>
        <row r="4">
          <cell r="B4">
            <v>2</v>
          </cell>
          <cell r="J4" t="str">
            <v>NIE</v>
          </cell>
        </row>
        <row r="5">
          <cell r="B5">
            <v>3</v>
          </cell>
        </row>
        <row r="6">
          <cell r="B6">
            <v>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208FA-7116-47E0-B9D0-F3A863AFD18D}">
  <sheetPr codeName="Arkusz1"/>
  <dimension ref="A1:BG65"/>
  <sheetViews>
    <sheetView showGridLines="0" tabSelected="1" zoomScale="80" zoomScaleNormal="80" workbookViewId="0">
      <selection activeCell="B65" sqref="B65"/>
    </sheetView>
  </sheetViews>
  <sheetFormatPr defaultRowHeight="15"/>
  <cols>
    <col min="1" max="1" width="9.140625" style="3" customWidth="1"/>
    <col min="2" max="2" width="46" style="3" customWidth="1"/>
    <col min="3" max="4" width="9.140625" style="3" customWidth="1"/>
    <col min="5" max="16384" width="9.140625" style="3"/>
  </cols>
  <sheetData>
    <row r="1" spans="1:59">
      <c r="A1" s="1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</row>
    <row r="2" spans="1:59">
      <c r="A2" s="1"/>
      <c r="B2" s="2" t="s">
        <v>0</v>
      </c>
      <c r="N2" s="16"/>
      <c r="O2" s="16"/>
      <c r="P2" s="16"/>
      <c r="Q2" s="16"/>
      <c r="R2" s="16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</row>
    <row r="3" spans="1:59">
      <c r="A3" s="1"/>
      <c r="N3" s="16"/>
      <c r="O3" s="16"/>
      <c r="P3" s="16"/>
      <c r="Q3" s="16"/>
      <c r="R3" s="16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</row>
    <row r="4" spans="1:59">
      <c r="A4" s="1" t="s">
        <v>1</v>
      </c>
      <c r="B4" s="130" t="s">
        <v>137</v>
      </c>
      <c r="C4" s="33" t="s">
        <v>245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16"/>
      <c r="O4" s="16"/>
      <c r="P4" s="16"/>
      <c r="Q4" s="16"/>
      <c r="R4" s="16"/>
      <c r="S4" s="15" t="s">
        <v>179</v>
      </c>
      <c r="T4" s="15">
        <v>2023</v>
      </c>
      <c r="U4" s="15"/>
      <c r="V4" s="15"/>
      <c r="W4" s="15" t="s">
        <v>257</v>
      </c>
      <c r="X4" s="15"/>
      <c r="Y4" s="15"/>
      <c r="Z4" s="15">
        <v>1</v>
      </c>
      <c r="AA4" s="15">
        <v>2</v>
      </c>
      <c r="AB4" s="15">
        <v>3</v>
      </c>
      <c r="AC4" s="15">
        <v>4</v>
      </c>
      <c r="AD4" s="15">
        <v>5</v>
      </c>
      <c r="AE4" s="15">
        <v>6</v>
      </c>
      <c r="AF4" s="15">
        <v>7</v>
      </c>
      <c r="AG4" s="15">
        <v>8</v>
      </c>
      <c r="AH4" s="15">
        <v>9</v>
      </c>
      <c r="AI4" s="15">
        <v>10</v>
      </c>
      <c r="AJ4" s="15">
        <v>11</v>
      </c>
      <c r="AK4" s="15">
        <v>12</v>
      </c>
      <c r="AL4" s="15">
        <v>13</v>
      </c>
      <c r="AM4" s="15">
        <v>14</v>
      </c>
      <c r="AN4" s="15">
        <v>15</v>
      </c>
      <c r="AO4" s="15">
        <v>16</v>
      </c>
      <c r="AP4" s="15">
        <v>17</v>
      </c>
      <c r="AQ4" s="15">
        <v>18</v>
      </c>
      <c r="AR4" s="15">
        <v>19</v>
      </c>
      <c r="AS4" s="15">
        <v>20</v>
      </c>
      <c r="AT4" s="15">
        <v>21</v>
      </c>
      <c r="AU4" s="15">
        <v>22</v>
      </c>
      <c r="AV4" s="15">
        <v>23</v>
      </c>
      <c r="AW4" s="15">
        <v>24</v>
      </c>
      <c r="AX4" s="15">
        <v>25</v>
      </c>
      <c r="AY4" s="15">
        <v>26</v>
      </c>
      <c r="AZ4" s="15">
        <v>27</v>
      </c>
      <c r="BA4" s="15">
        <v>28</v>
      </c>
      <c r="BB4" s="15">
        <v>29</v>
      </c>
      <c r="BC4" s="15">
        <v>30</v>
      </c>
      <c r="BD4" s="15"/>
      <c r="BE4" s="15"/>
      <c r="BF4" s="15"/>
      <c r="BG4" s="15"/>
    </row>
    <row r="5" spans="1:59" ht="15.75" thickBot="1">
      <c r="A5" s="1"/>
      <c r="N5" s="16"/>
      <c r="O5" s="16"/>
      <c r="P5" s="16"/>
      <c r="Q5" s="16"/>
      <c r="R5" s="16"/>
      <c r="S5" s="15" t="s">
        <v>180</v>
      </c>
      <c r="T5" s="15">
        <v>2024</v>
      </c>
      <c r="U5" s="15"/>
      <c r="V5" s="15"/>
      <c r="W5" s="15" t="s">
        <v>258</v>
      </c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</row>
    <row r="6" spans="1:59" ht="15.75" thickBot="1">
      <c r="A6" s="1"/>
      <c r="B6" s="218" t="s">
        <v>176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6"/>
      <c r="N6" s="16"/>
      <c r="O6" s="16"/>
      <c r="P6" s="16"/>
      <c r="Q6" s="16"/>
      <c r="R6" s="16"/>
      <c r="S6" s="15"/>
      <c r="T6" s="15">
        <v>2025</v>
      </c>
      <c r="U6" s="15"/>
      <c r="V6" s="15"/>
      <c r="W6" s="15" t="s">
        <v>259</v>
      </c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</row>
    <row r="7" spans="1:59" ht="15.75" thickBot="1">
      <c r="A7" s="1"/>
      <c r="N7" s="16"/>
      <c r="O7" s="16"/>
      <c r="P7" s="16"/>
      <c r="Q7" s="16"/>
      <c r="R7" s="16"/>
      <c r="S7" s="15" t="s">
        <v>252</v>
      </c>
      <c r="T7" s="15">
        <v>2026</v>
      </c>
      <c r="U7" s="15"/>
      <c r="V7" s="15"/>
      <c r="W7" s="15" t="s">
        <v>260</v>
      </c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</row>
    <row r="8" spans="1:59" ht="15.75" thickBot="1">
      <c r="A8" s="1"/>
      <c r="B8" s="218" t="s">
        <v>177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6"/>
      <c r="N8" s="16"/>
      <c r="O8" s="16"/>
      <c r="P8" s="16"/>
      <c r="Q8" s="16"/>
      <c r="R8" s="16"/>
      <c r="S8" s="15" t="s">
        <v>251</v>
      </c>
      <c r="T8" s="15">
        <v>2027</v>
      </c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</row>
    <row r="9" spans="1:59" ht="15.75" thickBot="1">
      <c r="A9" s="1"/>
      <c r="B9" s="218" t="s">
        <v>178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8"/>
      <c r="N9" s="16"/>
      <c r="O9" s="16"/>
      <c r="P9" s="16"/>
      <c r="Q9" s="16"/>
      <c r="R9" s="16"/>
      <c r="S9" s="15"/>
      <c r="T9" s="15">
        <v>2028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</row>
    <row r="10" spans="1:59">
      <c r="A10" s="1"/>
      <c r="N10" s="16"/>
      <c r="O10" s="16"/>
      <c r="P10" s="16"/>
      <c r="Q10" s="16"/>
      <c r="R10" s="16"/>
      <c r="S10" s="15" t="s">
        <v>255</v>
      </c>
      <c r="T10" s="15">
        <v>2029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</row>
    <row r="11" spans="1:59" ht="15.75" thickBot="1">
      <c r="A11" s="1"/>
      <c r="C11" s="138" t="s">
        <v>181</v>
      </c>
      <c r="D11" s="138"/>
      <c r="E11" s="138"/>
      <c r="N11" s="16"/>
      <c r="O11" s="16"/>
      <c r="P11" s="16"/>
      <c r="Q11" s="16"/>
      <c r="R11" s="16"/>
      <c r="S11" s="15" t="s">
        <v>256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</row>
    <row r="12" spans="1:59" ht="33" customHeight="1" thickBot="1">
      <c r="A12" s="1"/>
      <c r="B12" s="134" t="s">
        <v>138</v>
      </c>
      <c r="C12" s="136"/>
      <c r="D12" s="216" t="s">
        <v>184</v>
      </c>
      <c r="E12" s="161"/>
      <c r="M12" s="15">
        <f>IF(C12="Tak",5,0)</f>
        <v>0</v>
      </c>
      <c r="N12" s="16"/>
      <c r="O12" s="16"/>
      <c r="P12" s="16"/>
      <c r="Q12" s="16"/>
      <c r="R12" s="16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</row>
    <row r="13" spans="1:59">
      <c r="A13" s="1"/>
      <c r="M13" s="15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5"/>
      <c r="BA13" s="15"/>
      <c r="BB13" s="15"/>
      <c r="BC13" s="15"/>
      <c r="BD13" s="15"/>
      <c r="BE13" s="15"/>
      <c r="BF13" s="15"/>
      <c r="BG13" s="15"/>
    </row>
    <row r="14" spans="1:59" ht="15.75" thickBot="1">
      <c r="A14" s="1"/>
      <c r="C14" s="138" t="s">
        <v>181</v>
      </c>
      <c r="D14" s="138"/>
      <c r="E14" s="138"/>
      <c r="M14" s="15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</row>
    <row r="15" spans="1:59" ht="33" customHeight="1" thickBot="1">
      <c r="A15" s="1"/>
      <c r="B15" s="134" t="s">
        <v>182</v>
      </c>
      <c r="C15" s="136"/>
      <c r="D15" s="216" t="s">
        <v>184</v>
      </c>
      <c r="E15" s="161"/>
      <c r="M15" s="15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</row>
    <row r="16" spans="1:59">
      <c r="A16" s="1"/>
      <c r="M16" s="15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</row>
    <row r="17" spans="1:51" ht="15" customHeight="1" thickBot="1">
      <c r="A17" s="1"/>
      <c r="C17" s="138" t="s">
        <v>181</v>
      </c>
      <c r="D17" s="138"/>
      <c r="E17" s="138"/>
      <c r="M17" s="15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</row>
    <row r="18" spans="1:51" ht="33.75" customHeight="1" thickBot="1">
      <c r="A18" s="1"/>
      <c r="B18" s="134" t="s">
        <v>183</v>
      </c>
      <c r="C18" s="136"/>
      <c r="D18" s="216" t="s">
        <v>184</v>
      </c>
      <c r="E18" s="161"/>
      <c r="I18" s="4"/>
      <c r="J18" s="4"/>
      <c r="K18" s="4"/>
      <c r="L18" s="91"/>
      <c r="M18" s="15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</row>
    <row r="19" spans="1:51">
      <c r="A19" s="1"/>
      <c r="L19" s="16"/>
      <c r="M19" s="15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51" ht="15.75" thickBot="1">
      <c r="C20" s="138" t="s">
        <v>181</v>
      </c>
      <c r="D20" s="138"/>
      <c r="E20" s="138"/>
      <c r="L20" s="16"/>
      <c r="M20" s="15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51" ht="33" customHeight="1" thickBot="1">
      <c r="B21" s="134" t="s">
        <v>185</v>
      </c>
      <c r="C21" s="136"/>
      <c r="D21" s="216" t="s">
        <v>184</v>
      </c>
      <c r="E21" s="161"/>
      <c r="L21" s="16"/>
      <c r="M21" s="15">
        <f>IF(C21="Tak",3,IF(C21="Nie",1,0))</f>
        <v>0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51" ht="15" customHeight="1">
      <c r="L22" s="16"/>
      <c r="M22" s="15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51" ht="15.75" customHeight="1" thickBot="1">
      <c r="C23" s="138" t="s">
        <v>181</v>
      </c>
      <c r="D23" s="138"/>
      <c r="E23" s="138"/>
      <c r="I23" s="4"/>
      <c r="J23" s="4"/>
      <c r="K23" s="4"/>
      <c r="L23" s="91"/>
      <c r="M23" s="15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51" ht="33" customHeight="1" thickBot="1">
      <c r="A24" s="1"/>
      <c r="B24" s="134" t="s">
        <v>376</v>
      </c>
      <c r="C24" s="136"/>
      <c r="D24" s="216" t="s">
        <v>184</v>
      </c>
      <c r="E24" s="161"/>
      <c r="H24" s="4"/>
      <c r="I24" s="4"/>
      <c r="J24" s="4"/>
      <c r="K24" s="4"/>
      <c r="L24" s="91"/>
      <c r="M24" s="89">
        <f>M12+M21</f>
        <v>0</v>
      </c>
      <c r="N24" s="91"/>
      <c r="O24" s="91"/>
      <c r="P24" s="16"/>
      <c r="Q24" s="16"/>
      <c r="R24" s="16"/>
      <c r="S24" s="16"/>
      <c r="T24" s="16"/>
      <c r="U24" s="16"/>
      <c r="V24" s="16"/>
      <c r="W24" s="16"/>
      <c r="X24" s="16"/>
    </row>
    <row r="25" spans="1:51" ht="15" customHeight="1">
      <c r="A25" s="1"/>
      <c r="B25" s="26"/>
      <c r="C25" s="6"/>
      <c r="D25" s="6"/>
      <c r="E25" s="25"/>
      <c r="F25" s="4"/>
      <c r="H25" s="4"/>
      <c r="I25" s="4"/>
      <c r="J25" s="4"/>
      <c r="K25" s="4"/>
      <c r="L25" s="91"/>
      <c r="M25" s="91"/>
      <c r="N25" s="91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51" ht="15" customHeight="1" thickBot="1">
      <c r="A26" s="1"/>
      <c r="C26" s="138" t="s">
        <v>181</v>
      </c>
      <c r="D26" s="138"/>
      <c r="E26" s="138"/>
      <c r="H26" s="4"/>
      <c r="I26" s="4"/>
      <c r="J26" s="4"/>
      <c r="K26" s="4"/>
      <c r="L26" s="91"/>
      <c r="M26" s="91"/>
      <c r="N26" s="91"/>
      <c r="O26" s="4"/>
    </row>
    <row r="27" spans="1:51" ht="33" customHeight="1" thickBot="1">
      <c r="A27" s="1"/>
      <c r="B27" s="134" t="s">
        <v>378</v>
      </c>
      <c r="C27" s="136"/>
      <c r="D27" s="216" t="s">
        <v>184</v>
      </c>
      <c r="E27" s="161"/>
      <c r="H27" s="4"/>
      <c r="I27" s="4"/>
      <c r="J27" s="4"/>
      <c r="K27" s="4"/>
      <c r="L27" s="91"/>
      <c r="M27" s="91"/>
      <c r="N27" s="91"/>
      <c r="O27" s="4"/>
    </row>
    <row r="28" spans="1:51" ht="15" customHeight="1">
      <c r="A28" s="1"/>
      <c r="B28" s="26"/>
      <c r="C28" s="6"/>
      <c r="D28" s="6"/>
      <c r="E28" s="25"/>
      <c r="F28" s="4"/>
      <c r="H28" s="4"/>
      <c r="I28" s="4"/>
      <c r="J28" s="4"/>
      <c r="K28" s="4"/>
      <c r="L28" s="4"/>
      <c r="M28" s="4"/>
      <c r="N28" s="4"/>
    </row>
    <row r="29" spans="1:51" ht="15" customHeight="1">
      <c r="A29" s="1"/>
      <c r="B29" s="219" t="s">
        <v>189</v>
      </c>
      <c r="C29" s="35" t="s">
        <v>190</v>
      </c>
      <c r="D29" s="35" t="s">
        <v>191</v>
      </c>
      <c r="E29" s="35" t="s">
        <v>54</v>
      </c>
      <c r="F29" s="35" t="s">
        <v>53</v>
      </c>
      <c r="G29" s="35" t="s">
        <v>192</v>
      </c>
      <c r="H29" s="35" t="s">
        <v>193</v>
      </c>
      <c r="I29" s="35" t="s">
        <v>194</v>
      </c>
      <c r="J29" s="35" t="s">
        <v>195</v>
      </c>
      <c r="K29" s="35" t="s">
        <v>196</v>
      </c>
      <c r="L29" s="35" t="s">
        <v>197</v>
      </c>
      <c r="M29" s="35" t="s">
        <v>198</v>
      </c>
      <c r="N29" s="35" t="s">
        <v>199</v>
      </c>
      <c r="O29" s="35" t="s">
        <v>200</v>
      </c>
      <c r="P29" s="35" t="s">
        <v>201</v>
      </c>
      <c r="Q29" s="35" t="s">
        <v>202</v>
      </c>
      <c r="R29" s="35" t="s">
        <v>276</v>
      </c>
      <c r="S29" s="35" t="s">
        <v>277</v>
      </c>
      <c r="T29" s="35" t="s">
        <v>278</v>
      </c>
      <c r="U29" s="35" t="s">
        <v>279</v>
      </c>
      <c r="V29" s="35" t="s">
        <v>280</v>
      </c>
      <c r="W29" s="35" t="s">
        <v>281</v>
      </c>
      <c r="X29" s="35" t="s">
        <v>282</v>
      </c>
      <c r="Y29" s="35" t="s">
        <v>283</v>
      </c>
      <c r="Z29" s="35" t="s">
        <v>284</v>
      </c>
      <c r="AA29" s="35" t="s">
        <v>285</v>
      </c>
      <c r="AB29" s="35" t="s">
        <v>286</v>
      </c>
      <c r="AC29" s="35" t="s">
        <v>287</v>
      </c>
      <c r="AD29" s="35" t="s">
        <v>288</v>
      </c>
      <c r="AE29" s="35" t="s">
        <v>289</v>
      </c>
      <c r="AF29" s="35" t="s">
        <v>290</v>
      </c>
      <c r="AG29" s="35" t="s">
        <v>291</v>
      </c>
      <c r="AH29" s="35" t="s">
        <v>292</v>
      </c>
      <c r="AI29" s="35" t="s">
        <v>293</v>
      </c>
      <c r="AJ29" s="35" t="s">
        <v>294</v>
      </c>
    </row>
    <row r="30" spans="1:51" ht="15" customHeight="1">
      <c r="A30" s="1"/>
      <c r="B30" s="135"/>
      <c r="C30" s="93" t="str">
        <f>IF($C$24="","",C24-3)</f>
        <v/>
      </c>
      <c r="D30" s="93" t="str">
        <f>IF($C$24="","",C24-2)</f>
        <v/>
      </c>
      <c r="E30" s="93" t="str">
        <f>IF($C$24="","",C24-1)</f>
        <v/>
      </c>
      <c r="F30" s="93" t="str">
        <f>IF($C$24="","",C24)</f>
        <v/>
      </c>
      <c r="G30" s="93" t="str">
        <f>IF($C$24="","",IF(($C$24+1)&gt;($C$24+$C$27),"",$C$24+1))</f>
        <v/>
      </c>
      <c r="H30" s="93" t="str">
        <f>IF($C$24="","",IF(($C$24+2)&gt;($C$24+$C$27),"",$C$24+2))</f>
        <v/>
      </c>
      <c r="I30" s="93" t="str">
        <f>IF($C$24="","",IF(($C$24+3)&gt;($C$24+$C$27),"",$C$24+3))</f>
        <v/>
      </c>
      <c r="J30" s="93" t="str">
        <f>IF($C$24="","",IF(($C$24+4)&gt;($C$24+$C$27),"",$C$24+4))</f>
        <v/>
      </c>
      <c r="K30" s="93" t="str">
        <f>IF($C$24="","",IF(($C$24+5)&gt;($C$24+$C$27),"",$C$24+5))</f>
        <v/>
      </c>
      <c r="L30" s="93" t="str">
        <f>IF($C$24="","",IF(($C$24+6)&gt;($C$24+$C$27),"",$C$24+6))</f>
        <v/>
      </c>
      <c r="M30" s="93" t="str">
        <f>IF($C$24="","",IF(($C$24+7)&gt;($C$24+$C$27),"",$C$24+7))</f>
        <v/>
      </c>
      <c r="N30" s="93" t="str">
        <f>IF($C$24="","",IF(($C$24+8)&gt;($C$24+$C$27),"",$C$24+8))</f>
        <v/>
      </c>
      <c r="O30" s="93" t="str">
        <f>IF($C$24="","",IF(($C$24+9)&gt;($C$24+$C$27),"",$C$24+9))</f>
        <v/>
      </c>
      <c r="P30" s="93" t="str">
        <f>IF($C$24="","",IF(($C$24+10)&gt;($C$24+$C$27),"",$C$24+10))</f>
        <v/>
      </c>
      <c r="Q30" s="93" t="str">
        <f>IF($C$24="","",IF(($C$24+11)&gt;($C$24+$C$27),"",$C$24+11))</f>
        <v/>
      </c>
      <c r="R30" s="93" t="str">
        <f>IF($C$24="","",IF(($C$24+12)&gt;($C$24+$C$27),"",$C$24+12))</f>
        <v/>
      </c>
      <c r="S30" s="93" t="str">
        <f>IF($C$24="","",IF(($C$24+13)&gt;($C$24+$C$27),"",$C$24+13))</f>
        <v/>
      </c>
      <c r="T30" s="93" t="str">
        <f>IF($C$24="","",IF(($C$24+14)&gt;($C$24+$C$27),"",$C$24+14))</f>
        <v/>
      </c>
      <c r="U30" s="93" t="str">
        <f>IF($C$24="","",IF(($C$24+15)&gt;($C$24+$C$27),"",$C$24+15))</f>
        <v/>
      </c>
      <c r="V30" s="93" t="str">
        <f>IF($C$24="","",IF(($C$24+16)&gt;($C$24+$C$27),"",$C$24+16))</f>
        <v/>
      </c>
      <c r="W30" s="93" t="str">
        <f>IF($C$24="","",IF(($C$24+17)&gt;($C$24+$C$27),"",$C$24+17))</f>
        <v/>
      </c>
      <c r="X30" s="93" t="str">
        <f>IF($C$24="","",IF(($C$24+18)&gt;($C$24+$C$27),"",$C$24+18))</f>
        <v/>
      </c>
      <c r="Y30" s="93" t="str">
        <f>IF($C$24="","",IF(($C$24+19)&gt;($C$24+$C$27),"",$C$24+19))</f>
        <v/>
      </c>
      <c r="Z30" s="93" t="str">
        <f>IF($C$24="","",IF(($C$24+20)&gt;($C$24+$C$27),"",$C$24+20))</f>
        <v/>
      </c>
      <c r="AA30" s="93" t="str">
        <f>IF($C$24="","",IF(($C$24+21)&gt;($C$24+$C$27),"",$C$24+21))</f>
        <v/>
      </c>
      <c r="AB30" s="93" t="str">
        <f>IF($C$24="","",IF(($C$24+22)&gt;($C$24+$C$27),"",$C$24+22))</f>
        <v/>
      </c>
      <c r="AC30" s="93" t="str">
        <f>IF($C$24="","",IF(($C$24+23)&gt;($C$24+$C$27),"",$C$24+23))</f>
        <v/>
      </c>
      <c r="AD30" s="93" t="str">
        <f>IF($C$24="","",IF(($C$24+24)&gt;($C$24+$C$27),"",$C$24+24))</f>
        <v/>
      </c>
      <c r="AE30" s="93" t="str">
        <f>IF($C$24="","",IF(($C$24+25)&gt;($C$24+$C$27),"",$C$24+25))</f>
        <v/>
      </c>
      <c r="AF30" s="93" t="str">
        <f>IF($C$24="","",IF(($C$24+26)&gt;($C$24+$C$27),"",$C$24+26))</f>
        <v/>
      </c>
      <c r="AG30" s="93" t="str">
        <f>IF($C$24="","",IF(($C$24+27)&gt;($C$24+$C$27),"",$C$24+27))</f>
        <v/>
      </c>
      <c r="AH30" s="93" t="str">
        <f>IF($C$24="","",IF(($C$24+28)&gt;($C$24+$C$27),"",$C$24+28))</f>
        <v/>
      </c>
      <c r="AI30" s="93" t="str">
        <f>IF($C$24="","",IF(($C$24+29)&gt;($C$24+$C$27),"",$C$24+29))</f>
        <v/>
      </c>
      <c r="AJ30" s="93" t="str">
        <f>IF($C$24="","",IF(($C$24+30)&gt;($C$24+$C$27),"",$C$24+30))</f>
        <v/>
      </c>
    </row>
    <row r="31" spans="1:51" ht="15" customHeight="1">
      <c r="A31" s="1"/>
      <c r="B31" s="26"/>
      <c r="C31" s="6"/>
      <c r="D31" s="6"/>
      <c r="E31" s="25"/>
      <c r="F31" s="4"/>
      <c r="G31" s="4"/>
      <c r="H31" s="4"/>
      <c r="I31" s="4"/>
      <c r="J31" s="4"/>
      <c r="K31" s="4"/>
      <c r="L31" s="4"/>
      <c r="M31" s="4"/>
      <c r="N31" s="4"/>
    </row>
    <row r="32" spans="1:51">
      <c r="A32" s="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4">
      <c r="A33" s="5" t="s">
        <v>2</v>
      </c>
      <c r="B33" s="79" t="s">
        <v>3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</row>
    <row r="34" spans="1:14">
      <c r="B34" s="31" t="s">
        <v>379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4"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4">
      <c r="B36" s="33" t="s">
        <v>246</v>
      </c>
      <c r="C36" s="34"/>
      <c r="D36" s="34"/>
      <c r="E36" s="34"/>
      <c r="F36" s="34"/>
      <c r="G36" s="34"/>
      <c r="H36" s="32"/>
      <c r="I36" s="32"/>
      <c r="J36" s="32"/>
      <c r="K36" s="32"/>
      <c r="L36" s="32"/>
      <c r="M36" s="32"/>
      <c r="N36" s="32"/>
    </row>
    <row r="37" spans="1:14">
      <c r="B37" s="33" t="s">
        <v>377</v>
      </c>
      <c r="C37" s="34"/>
      <c r="D37" s="34"/>
      <c r="E37" s="34"/>
      <c r="F37" s="34"/>
      <c r="G37" s="34"/>
      <c r="H37" s="32"/>
      <c r="I37" s="32"/>
      <c r="J37" s="32"/>
      <c r="K37" s="32"/>
      <c r="L37" s="32"/>
      <c r="M37" s="32"/>
      <c r="N37" s="32"/>
    </row>
    <row r="38" spans="1:14">
      <c r="B38" s="33" t="s">
        <v>380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</row>
    <row r="39" spans="1:14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:14">
      <c r="B40" s="33" t="s">
        <v>247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1:14">
      <c r="B41" s="31" t="s">
        <v>248</v>
      </c>
      <c r="C41" s="32"/>
      <c r="D41" s="32"/>
      <c r="E41" s="32"/>
      <c r="F41" s="32"/>
      <c r="G41" s="32"/>
      <c r="H41" s="31"/>
      <c r="I41" s="31"/>
      <c r="J41" s="31"/>
      <c r="K41" s="31"/>
      <c r="L41" s="31"/>
      <c r="M41" s="32"/>
      <c r="N41" s="32"/>
    </row>
    <row r="42" spans="1:14">
      <c r="B42" s="126" t="s">
        <v>381</v>
      </c>
      <c r="C42" s="32"/>
      <c r="D42" s="32"/>
      <c r="E42" s="32"/>
      <c r="F42" s="32"/>
      <c r="G42" s="32"/>
      <c r="H42" s="31"/>
      <c r="I42" s="31"/>
      <c r="J42" s="31"/>
      <c r="K42" s="31"/>
      <c r="L42" s="31"/>
      <c r="M42" s="32"/>
      <c r="N42" s="32"/>
    </row>
    <row r="43" spans="1:14"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4"/>
      <c r="N43" s="4"/>
    </row>
    <row r="44" spans="1:14" ht="15.75" customHeight="1" thickBot="1">
      <c r="A44" s="1"/>
      <c r="C44" s="138" t="s">
        <v>181</v>
      </c>
      <c r="D44" s="138"/>
      <c r="E44" s="138"/>
      <c r="H44" s="90"/>
      <c r="I44" s="90"/>
      <c r="J44" s="90"/>
      <c r="K44" s="90"/>
      <c r="L44" s="90"/>
      <c r="M44" s="4"/>
      <c r="N44" s="4"/>
    </row>
    <row r="45" spans="1:14" ht="33" customHeight="1" thickBot="1">
      <c r="A45" s="1"/>
      <c r="B45" s="127" t="s">
        <v>253</v>
      </c>
      <c r="C45" s="136"/>
      <c r="D45" s="216" t="s">
        <v>184</v>
      </c>
      <c r="E45" s="161"/>
      <c r="G45" s="128"/>
      <c r="H45" s="90"/>
      <c r="I45" s="90"/>
      <c r="J45" s="90"/>
      <c r="K45" s="90"/>
      <c r="L45" s="90"/>
      <c r="M45" s="4"/>
      <c r="N45" s="4"/>
    </row>
    <row r="46" spans="1:14"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4"/>
      <c r="N46" s="4"/>
    </row>
    <row r="47" spans="1:14" ht="15.75" thickBot="1">
      <c r="A47" s="1"/>
      <c r="C47" s="138" t="s">
        <v>181</v>
      </c>
      <c r="D47" s="138"/>
      <c r="E47" s="138"/>
      <c r="H47" s="90"/>
      <c r="I47" s="90"/>
      <c r="J47" s="90"/>
      <c r="K47" s="90"/>
      <c r="L47" s="90"/>
      <c r="M47" s="4"/>
      <c r="N47" s="4"/>
    </row>
    <row r="48" spans="1:14" ht="33" customHeight="1" thickBot="1">
      <c r="A48" s="1"/>
      <c r="B48" s="127" t="s">
        <v>254</v>
      </c>
      <c r="C48" s="136"/>
      <c r="D48" s="216" t="s">
        <v>184</v>
      </c>
      <c r="E48" s="161"/>
      <c r="H48" s="90"/>
      <c r="I48" s="90"/>
      <c r="J48" s="128"/>
      <c r="K48" s="90"/>
      <c r="L48" s="90"/>
      <c r="M48" s="4"/>
      <c r="N48" s="4"/>
    </row>
    <row r="49" spans="1:33"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4"/>
      <c r="N49" s="4"/>
    </row>
    <row r="50" spans="1:33" ht="15.75" thickBot="1">
      <c r="A50" s="1"/>
      <c r="C50" s="138" t="s">
        <v>181</v>
      </c>
      <c r="D50" s="138"/>
      <c r="E50" s="138"/>
      <c r="H50" s="90"/>
      <c r="I50" s="90"/>
      <c r="J50" s="90"/>
      <c r="K50" s="90"/>
      <c r="L50" s="90"/>
      <c r="M50" s="4"/>
      <c r="N50" s="4"/>
    </row>
    <row r="51" spans="1:33" ht="33" customHeight="1" thickTop="1" thickBot="1">
      <c r="A51" s="1"/>
      <c r="B51" s="127" t="s">
        <v>356</v>
      </c>
      <c r="C51" s="217"/>
      <c r="D51" s="216" t="s">
        <v>184</v>
      </c>
      <c r="E51" s="161"/>
      <c r="I51" s="127" t="s">
        <v>261</v>
      </c>
      <c r="J51" s="137"/>
      <c r="K51" s="128"/>
      <c r="L51" s="90"/>
      <c r="M51" s="4"/>
      <c r="N51" s="4"/>
    </row>
    <row r="52" spans="1:33" ht="15.75" thickTop="1"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4"/>
      <c r="N52" s="4"/>
    </row>
    <row r="53" spans="1:33" ht="15" customHeight="1" thickBot="1">
      <c r="A53" s="1"/>
      <c r="B53" s="131" t="s">
        <v>265</v>
      </c>
      <c r="C53" s="92" t="s">
        <v>53</v>
      </c>
      <c r="D53" s="35" t="s">
        <v>192</v>
      </c>
      <c r="E53" s="35" t="s">
        <v>193</v>
      </c>
      <c r="F53" s="35" t="s">
        <v>194</v>
      </c>
      <c r="G53" s="35" t="s">
        <v>195</v>
      </c>
      <c r="H53" s="35" t="s">
        <v>196</v>
      </c>
      <c r="I53" s="35" t="s">
        <v>197</v>
      </c>
      <c r="J53" s="35" t="s">
        <v>198</v>
      </c>
      <c r="K53" s="35" t="s">
        <v>199</v>
      </c>
      <c r="L53" s="35" t="s">
        <v>200</v>
      </c>
      <c r="M53" s="35" t="s">
        <v>201</v>
      </c>
      <c r="N53" s="35" t="s">
        <v>202</v>
      </c>
      <c r="O53" s="35" t="s">
        <v>276</v>
      </c>
      <c r="P53" s="35" t="s">
        <v>277</v>
      </c>
      <c r="Q53" s="35" t="s">
        <v>278</v>
      </c>
      <c r="R53" s="35" t="s">
        <v>279</v>
      </c>
      <c r="S53" s="35" t="s">
        <v>280</v>
      </c>
      <c r="T53" s="35" t="s">
        <v>281</v>
      </c>
      <c r="U53" s="35" t="s">
        <v>282</v>
      </c>
      <c r="V53" s="35" t="s">
        <v>283</v>
      </c>
      <c r="W53" s="35" t="s">
        <v>284</v>
      </c>
      <c r="X53" s="35" t="s">
        <v>285</v>
      </c>
      <c r="Y53" s="35" t="s">
        <v>286</v>
      </c>
      <c r="Z53" s="35" t="s">
        <v>287</v>
      </c>
      <c r="AA53" s="35" t="s">
        <v>288</v>
      </c>
      <c r="AB53" s="35" t="s">
        <v>289</v>
      </c>
      <c r="AC53" s="35" t="s">
        <v>290</v>
      </c>
      <c r="AD53" s="35" t="s">
        <v>291</v>
      </c>
      <c r="AE53" s="35" t="s">
        <v>292</v>
      </c>
      <c r="AF53" s="35" t="s">
        <v>293</v>
      </c>
      <c r="AG53" s="35" t="s">
        <v>294</v>
      </c>
    </row>
    <row r="54" spans="1:33" ht="15.75" thickBot="1">
      <c r="A54" s="1"/>
      <c r="B54" s="129" t="s">
        <v>262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</row>
    <row r="55" spans="1:33" ht="15.75" thickBot="1">
      <c r="B55" s="129" t="s">
        <v>263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</row>
    <row r="56" spans="1:33" ht="15.75" thickBot="1">
      <c r="B56" s="129" t="s">
        <v>264</v>
      </c>
      <c r="C56" s="10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ht="15.75" thickBot="1">
      <c r="B57" s="129" t="s">
        <v>349</v>
      </c>
      <c r="C57" s="10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4"/>
      <c r="N58" s="4"/>
    </row>
    <row r="59" spans="1:33" ht="18.75" customHeight="1">
      <c r="B59" s="151" t="s">
        <v>391</v>
      </c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</row>
    <row r="60" spans="1:33" ht="15" customHeight="1" thickBot="1">
      <c r="B60" s="151" t="s">
        <v>392</v>
      </c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</row>
    <row r="61" spans="1:33">
      <c r="B61" s="220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40"/>
    </row>
    <row r="62" spans="1:33">
      <c r="B62" s="22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2"/>
    </row>
    <row r="63" spans="1:33">
      <c r="B63" s="22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2"/>
    </row>
    <row r="64" spans="1:33">
      <c r="B64" s="22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2"/>
    </row>
    <row r="65" spans="2:14" ht="15.75" thickBot="1">
      <c r="B65" s="222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4"/>
    </row>
  </sheetData>
  <sheetProtection algorithmName="SHA-512" hashValue="HfFDf6vcic02lA4whj6SSjIbET4gE3N1Io6UAphv4+nZrpA8S0JVt6jJNkUgz+PthZ74SE1ZMtzXi8BrM9GokA==" saltValue="vgXDv//ie7eufZoGHMj3xw==" spinCount="100000" sheet="1" selectLockedCells="1"/>
  <dataValidations count="6">
    <dataValidation type="list" allowBlank="1" showInputMessage="1" showErrorMessage="1" sqref="C24" xr:uid="{FD61BC23-A3C3-4612-B55A-5613E7B8DD9C}">
      <formula1>$T$3:$T$10</formula1>
    </dataValidation>
    <dataValidation type="list" allowBlank="1" showInputMessage="1" showErrorMessage="1" sqref="C27" xr:uid="{AD6A8AE9-217C-4C67-8809-32F768DE6408}">
      <formula1>$Y$4:$BD$4</formula1>
    </dataValidation>
    <dataValidation type="list" allowBlank="1" showInputMessage="1" showErrorMessage="1" sqref="C21 C15 C12 C18" xr:uid="{6EC12D03-20A9-42C2-8F24-C2F6150A67BB}">
      <formula1>$S$3:$S$6</formula1>
    </dataValidation>
    <dataValidation type="list" allowBlank="1" showInputMessage="1" showErrorMessage="1" sqref="C45" xr:uid="{817F7465-AC0B-4C79-A408-AA3984AFCAFE}">
      <formula1>$S$6:$S$9</formula1>
    </dataValidation>
    <dataValidation type="list" allowBlank="1" showInputMessage="1" showErrorMessage="1" sqref="C48" xr:uid="{F2327343-90E3-4AEE-B8BB-A146EDF162EF}">
      <formula1>$S$9:$S$12</formula1>
    </dataValidation>
    <dataValidation type="list" allowBlank="1" showInputMessage="1" showErrorMessage="1" sqref="C51" xr:uid="{5AEC0CF5-76CF-4F5C-9875-85CBF92362FD}">
      <formula1>$W$3:$W$8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5F739-1677-4536-BB41-A6537F6C6C5C}">
  <sheetPr codeName="Arkusz5"/>
  <dimension ref="A1:AI27"/>
  <sheetViews>
    <sheetView showGridLines="0" zoomScale="80" zoomScaleNormal="80" workbookViewId="0">
      <pane xSplit="1" topLeftCell="B1" activePane="topRight" state="frozen"/>
      <selection pane="topRight" activeCell="B8" sqref="B8"/>
    </sheetView>
  </sheetViews>
  <sheetFormatPr defaultRowHeight="15"/>
  <cols>
    <col min="1" max="1" width="46" style="3" customWidth="1"/>
    <col min="2" max="35" width="16.42578125" style="3" customWidth="1"/>
    <col min="36" max="16384" width="9.140625" style="3"/>
  </cols>
  <sheetData>
    <row r="1" spans="1:35" ht="15.75">
      <c r="A1" s="152"/>
      <c r="B1" s="152"/>
      <c r="C1" s="152"/>
      <c r="D1" s="152"/>
      <c r="E1" s="152"/>
      <c r="F1" s="152"/>
      <c r="G1" s="152" t="s">
        <v>140</v>
      </c>
      <c r="H1" s="152"/>
      <c r="I1" s="152"/>
      <c r="J1" s="152"/>
      <c r="K1" s="152"/>
      <c r="L1" s="152"/>
      <c r="M1" s="152"/>
      <c r="N1" s="152"/>
      <c r="O1" s="152"/>
      <c r="P1" s="152"/>
    </row>
    <row r="2" spans="1:35">
      <c r="A2" s="10" t="s">
        <v>58</v>
      </c>
      <c r="B2" s="18" t="str">
        <f>IF('Informacje podstawowe'!$C$6="","",'Informacje podstawowe'!$C$6)</f>
        <v/>
      </c>
      <c r="C2" s="17"/>
      <c r="D2" s="17"/>
      <c r="E2" s="17"/>
      <c r="F2" s="17"/>
      <c r="G2" s="17"/>
      <c r="H2" s="17"/>
      <c r="I2" s="17"/>
      <c r="J2" s="17"/>
      <c r="K2" s="17"/>
    </row>
    <row r="3" spans="1:35">
      <c r="A3" s="22" t="s">
        <v>267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35" ht="15" customHeight="1">
      <c r="A4" s="188" t="s">
        <v>388</v>
      </c>
      <c r="B4" s="153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 t="s">
        <v>57</v>
      </c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5"/>
    </row>
    <row r="5" spans="1:35" ht="15" customHeight="1">
      <c r="A5" s="189" t="s">
        <v>387</v>
      </c>
      <c r="B5" s="133" t="s">
        <v>56</v>
      </c>
      <c r="C5" s="36" t="s">
        <v>55</v>
      </c>
      <c r="D5" s="36" t="s">
        <v>59</v>
      </c>
      <c r="E5" s="36" t="s">
        <v>382</v>
      </c>
      <c r="F5" s="36" t="s">
        <v>52</v>
      </c>
      <c r="G5" s="36" t="s">
        <v>51</v>
      </c>
      <c r="H5" s="36" t="s">
        <v>50</v>
      </c>
      <c r="I5" s="36" t="s">
        <v>49</v>
      </c>
      <c r="J5" s="36" t="s">
        <v>48</v>
      </c>
      <c r="K5" s="36" t="s">
        <v>47</v>
      </c>
      <c r="L5" s="36" t="s">
        <v>46</v>
      </c>
      <c r="M5" s="36" t="s">
        <v>45</v>
      </c>
      <c r="N5" s="36" t="s">
        <v>44</v>
      </c>
      <c r="O5" s="36" t="s">
        <v>43</v>
      </c>
      <c r="P5" s="36" t="s">
        <v>42</v>
      </c>
      <c r="Q5" s="123" t="s">
        <v>357</v>
      </c>
      <c r="R5" s="123" t="s">
        <v>358</v>
      </c>
      <c r="S5" s="123" t="s">
        <v>359</v>
      </c>
      <c r="T5" s="123" t="s">
        <v>360</v>
      </c>
      <c r="U5" s="123" t="s">
        <v>361</v>
      </c>
      <c r="V5" s="123" t="s">
        <v>362</v>
      </c>
      <c r="W5" s="123" t="s">
        <v>363</v>
      </c>
      <c r="X5" s="123" t="s">
        <v>364</v>
      </c>
      <c r="Y5" s="123" t="s">
        <v>365</v>
      </c>
      <c r="Z5" s="123" t="s">
        <v>366</v>
      </c>
      <c r="AA5" s="123" t="s">
        <v>367</v>
      </c>
      <c r="AB5" s="123" t="s">
        <v>368</v>
      </c>
      <c r="AC5" s="123" t="s">
        <v>369</v>
      </c>
      <c r="AD5" s="123" t="s">
        <v>370</v>
      </c>
      <c r="AE5" s="123" t="s">
        <v>371</v>
      </c>
      <c r="AF5" s="123" t="s">
        <v>372</v>
      </c>
      <c r="AG5" s="123" t="s">
        <v>373</v>
      </c>
      <c r="AH5" s="123" t="s">
        <v>374</v>
      </c>
      <c r="AI5" s="123" t="s">
        <v>375</v>
      </c>
    </row>
    <row r="6" spans="1:35" ht="15" customHeight="1">
      <c r="A6" s="206"/>
      <c r="B6" s="37" t="str">
        <f>'Informacje podstawowe'!C30</f>
        <v/>
      </c>
      <c r="C6" s="37" t="str">
        <f>'Informacje podstawowe'!D30</f>
        <v/>
      </c>
      <c r="D6" s="37" t="str">
        <f>'Informacje podstawowe'!E30</f>
        <v/>
      </c>
      <c r="E6" s="37" t="str">
        <f>'Informacje podstawowe'!F30</f>
        <v/>
      </c>
      <c r="F6" s="37" t="str">
        <f>'Informacje podstawowe'!G30</f>
        <v/>
      </c>
      <c r="G6" s="37" t="str">
        <f>'Informacje podstawowe'!H30</f>
        <v/>
      </c>
      <c r="H6" s="37" t="str">
        <f>'Informacje podstawowe'!I30</f>
        <v/>
      </c>
      <c r="I6" s="37" t="str">
        <f>'Informacje podstawowe'!J30</f>
        <v/>
      </c>
      <c r="J6" s="37" t="str">
        <f>'Informacje podstawowe'!K30</f>
        <v/>
      </c>
      <c r="K6" s="37" t="str">
        <f>'Informacje podstawowe'!L30</f>
        <v/>
      </c>
      <c r="L6" s="37" t="str">
        <f>'Informacje podstawowe'!M30</f>
        <v/>
      </c>
      <c r="M6" s="37" t="str">
        <f>'Informacje podstawowe'!N30</f>
        <v/>
      </c>
      <c r="N6" s="37" t="str">
        <f>'Informacje podstawowe'!O30</f>
        <v/>
      </c>
      <c r="O6" s="37" t="str">
        <f>'Informacje podstawowe'!P30</f>
        <v/>
      </c>
      <c r="P6" s="37" t="str">
        <f>'Informacje podstawowe'!Q30</f>
        <v/>
      </c>
      <c r="Q6" s="37" t="str">
        <f>'Informacje podstawowe'!R30</f>
        <v/>
      </c>
      <c r="R6" s="37" t="str">
        <f>'Informacje podstawowe'!S30</f>
        <v/>
      </c>
      <c r="S6" s="37" t="str">
        <f>'Informacje podstawowe'!T30</f>
        <v/>
      </c>
      <c r="T6" s="37" t="str">
        <f>'Informacje podstawowe'!U30</f>
        <v/>
      </c>
      <c r="U6" s="37" t="str">
        <f>'Informacje podstawowe'!V30</f>
        <v/>
      </c>
      <c r="V6" s="37" t="str">
        <f>'Informacje podstawowe'!W30</f>
        <v/>
      </c>
      <c r="W6" s="37" t="str">
        <f>'Informacje podstawowe'!X30</f>
        <v/>
      </c>
      <c r="X6" s="37" t="str">
        <f>'Informacje podstawowe'!Y30</f>
        <v/>
      </c>
      <c r="Y6" s="37" t="str">
        <f>'Informacje podstawowe'!Z30</f>
        <v/>
      </c>
      <c r="Z6" s="37" t="str">
        <f>'Informacje podstawowe'!AA30</f>
        <v/>
      </c>
      <c r="AA6" s="37" t="str">
        <f>'Informacje podstawowe'!AB30</f>
        <v/>
      </c>
      <c r="AB6" s="37" t="str">
        <f>'Informacje podstawowe'!AC30</f>
        <v/>
      </c>
      <c r="AC6" s="37" t="str">
        <f>'Informacje podstawowe'!AD30</f>
        <v/>
      </c>
      <c r="AD6" s="37" t="str">
        <f>'Informacje podstawowe'!AE30</f>
        <v/>
      </c>
      <c r="AE6" s="37" t="str">
        <f>'Informacje podstawowe'!AF30</f>
        <v/>
      </c>
      <c r="AF6" s="37" t="str">
        <f>'Informacje podstawowe'!AG30</f>
        <v/>
      </c>
      <c r="AG6" s="37" t="str">
        <f>'Informacje podstawowe'!AH30</f>
        <v/>
      </c>
      <c r="AH6" s="37" t="str">
        <f>'Informacje podstawowe'!AI30</f>
        <v/>
      </c>
      <c r="AI6" s="37" t="str">
        <f>'Informacje podstawowe'!AJ30</f>
        <v/>
      </c>
    </row>
    <row r="7" spans="1:35" s="2" customFormat="1">
      <c r="A7" s="38" t="s">
        <v>237</v>
      </c>
      <c r="B7" s="39">
        <f>SUM(B8:B9)</f>
        <v>0</v>
      </c>
      <c r="C7" s="39">
        <f t="shared" ref="C7:P7" si="0">SUM(C8:C9)</f>
        <v>0</v>
      </c>
      <c r="D7" s="39">
        <f t="shared" si="0"/>
        <v>0</v>
      </c>
      <c r="E7" s="39">
        <f t="shared" si="0"/>
        <v>0</v>
      </c>
      <c r="F7" s="39">
        <f t="shared" si="0"/>
        <v>0</v>
      </c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  <c r="L7" s="39">
        <f t="shared" si="0"/>
        <v>0</v>
      </c>
      <c r="M7" s="39">
        <f t="shared" si="0"/>
        <v>0</v>
      </c>
      <c r="N7" s="39">
        <f t="shared" si="0"/>
        <v>0</v>
      </c>
      <c r="O7" s="39">
        <f t="shared" si="0"/>
        <v>0</v>
      </c>
      <c r="P7" s="39">
        <f t="shared" si="0"/>
        <v>0</v>
      </c>
      <c r="Q7" s="39">
        <f t="shared" ref="Q7:AI7" si="1">SUM(Q8:Q9)</f>
        <v>0</v>
      </c>
      <c r="R7" s="39">
        <f t="shared" si="1"/>
        <v>0</v>
      </c>
      <c r="S7" s="39">
        <f t="shared" si="1"/>
        <v>0</v>
      </c>
      <c r="T7" s="39">
        <f t="shared" si="1"/>
        <v>0</v>
      </c>
      <c r="U7" s="39">
        <f t="shared" si="1"/>
        <v>0</v>
      </c>
      <c r="V7" s="39">
        <f t="shared" si="1"/>
        <v>0</v>
      </c>
      <c r="W7" s="39">
        <f t="shared" si="1"/>
        <v>0</v>
      </c>
      <c r="X7" s="39">
        <f t="shared" si="1"/>
        <v>0</v>
      </c>
      <c r="Y7" s="39">
        <f t="shared" si="1"/>
        <v>0</v>
      </c>
      <c r="Z7" s="39">
        <f t="shared" si="1"/>
        <v>0</v>
      </c>
      <c r="AA7" s="39">
        <f t="shared" si="1"/>
        <v>0</v>
      </c>
      <c r="AB7" s="39">
        <f t="shared" si="1"/>
        <v>0</v>
      </c>
      <c r="AC7" s="39">
        <f t="shared" si="1"/>
        <v>0</v>
      </c>
      <c r="AD7" s="39">
        <f t="shared" si="1"/>
        <v>0</v>
      </c>
      <c r="AE7" s="39">
        <f t="shared" si="1"/>
        <v>0</v>
      </c>
      <c r="AF7" s="39">
        <f t="shared" si="1"/>
        <v>0</v>
      </c>
      <c r="AG7" s="39">
        <f t="shared" si="1"/>
        <v>0</v>
      </c>
      <c r="AH7" s="39">
        <f t="shared" si="1"/>
        <v>0</v>
      </c>
      <c r="AI7" s="39">
        <f t="shared" si="1"/>
        <v>0</v>
      </c>
    </row>
    <row r="8" spans="1:35">
      <c r="A8" s="77" t="s">
        <v>220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</row>
    <row r="9" spans="1:35">
      <c r="A9" s="77" t="s">
        <v>221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</row>
    <row r="10" spans="1:35" s="2" customFormat="1">
      <c r="A10" s="38" t="s">
        <v>238</v>
      </c>
      <c r="B10" s="39">
        <f>B11-B19</f>
        <v>0</v>
      </c>
      <c r="C10" s="39">
        <f t="shared" ref="C10:P10" si="2">C11-C19</f>
        <v>0</v>
      </c>
      <c r="D10" s="39">
        <f t="shared" si="2"/>
        <v>0</v>
      </c>
      <c r="E10" s="39">
        <f t="shared" si="2"/>
        <v>0</v>
      </c>
      <c r="F10" s="39">
        <f t="shared" si="2"/>
        <v>0</v>
      </c>
      <c r="G10" s="39">
        <f t="shared" si="2"/>
        <v>0</v>
      </c>
      <c r="H10" s="39">
        <f t="shared" si="2"/>
        <v>0</v>
      </c>
      <c r="I10" s="39">
        <f t="shared" si="2"/>
        <v>0</v>
      </c>
      <c r="J10" s="39">
        <f t="shared" si="2"/>
        <v>0</v>
      </c>
      <c r="K10" s="39">
        <f t="shared" si="2"/>
        <v>0</v>
      </c>
      <c r="L10" s="39">
        <f t="shared" si="2"/>
        <v>0</v>
      </c>
      <c r="M10" s="39">
        <f t="shared" si="2"/>
        <v>0</v>
      </c>
      <c r="N10" s="39">
        <f t="shared" si="2"/>
        <v>0</v>
      </c>
      <c r="O10" s="39">
        <f t="shared" si="2"/>
        <v>0</v>
      </c>
      <c r="P10" s="39">
        <f t="shared" si="2"/>
        <v>0</v>
      </c>
      <c r="Q10" s="39">
        <f t="shared" ref="Q10:AI10" si="3">Q11-Q19</f>
        <v>0</v>
      </c>
      <c r="R10" s="39">
        <f t="shared" si="3"/>
        <v>0</v>
      </c>
      <c r="S10" s="39">
        <f t="shared" si="3"/>
        <v>0</v>
      </c>
      <c r="T10" s="39">
        <f t="shared" si="3"/>
        <v>0</v>
      </c>
      <c r="U10" s="39">
        <f t="shared" si="3"/>
        <v>0</v>
      </c>
      <c r="V10" s="39">
        <f t="shared" si="3"/>
        <v>0</v>
      </c>
      <c r="W10" s="39">
        <f t="shared" si="3"/>
        <v>0</v>
      </c>
      <c r="X10" s="39">
        <f t="shared" si="3"/>
        <v>0</v>
      </c>
      <c r="Y10" s="39">
        <f t="shared" si="3"/>
        <v>0</v>
      </c>
      <c r="Z10" s="39">
        <f t="shared" si="3"/>
        <v>0</v>
      </c>
      <c r="AA10" s="39">
        <f t="shared" si="3"/>
        <v>0</v>
      </c>
      <c r="AB10" s="39">
        <f t="shared" si="3"/>
        <v>0</v>
      </c>
      <c r="AC10" s="39">
        <f t="shared" si="3"/>
        <v>0</v>
      </c>
      <c r="AD10" s="39">
        <f t="shared" si="3"/>
        <v>0</v>
      </c>
      <c r="AE10" s="39">
        <f t="shared" si="3"/>
        <v>0</v>
      </c>
      <c r="AF10" s="39">
        <f t="shared" si="3"/>
        <v>0</v>
      </c>
      <c r="AG10" s="39">
        <f t="shared" si="3"/>
        <v>0</v>
      </c>
      <c r="AH10" s="39">
        <f t="shared" si="3"/>
        <v>0</v>
      </c>
      <c r="AI10" s="39">
        <f t="shared" si="3"/>
        <v>0</v>
      </c>
    </row>
    <row r="11" spans="1:35">
      <c r="A11" s="77" t="s">
        <v>239</v>
      </c>
      <c r="B11" s="43">
        <f>SUM(B12:B16)</f>
        <v>0</v>
      </c>
      <c r="C11" s="43">
        <f t="shared" ref="C11:P11" si="4">SUM(C12:C16)</f>
        <v>0</v>
      </c>
      <c r="D11" s="43">
        <f t="shared" si="4"/>
        <v>0</v>
      </c>
      <c r="E11" s="43">
        <f t="shared" si="4"/>
        <v>0</v>
      </c>
      <c r="F11" s="43">
        <f t="shared" si="4"/>
        <v>0</v>
      </c>
      <c r="G11" s="43">
        <f t="shared" si="4"/>
        <v>0</v>
      </c>
      <c r="H11" s="43">
        <f t="shared" si="4"/>
        <v>0</v>
      </c>
      <c r="I11" s="43">
        <f t="shared" si="4"/>
        <v>0</v>
      </c>
      <c r="J11" s="43">
        <f t="shared" si="4"/>
        <v>0</v>
      </c>
      <c r="K11" s="43">
        <f t="shared" si="4"/>
        <v>0</v>
      </c>
      <c r="L11" s="43">
        <f t="shared" si="4"/>
        <v>0</v>
      </c>
      <c r="M11" s="43">
        <f t="shared" si="4"/>
        <v>0</v>
      </c>
      <c r="N11" s="43">
        <f t="shared" si="4"/>
        <v>0</v>
      </c>
      <c r="O11" s="43">
        <f t="shared" si="4"/>
        <v>0</v>
      </c>
      <c r="P11" s="43">
        <f t="shared" si="4"/>
        <v>0</v>
      </c>
      <c r="Q11" s="43">
        <f t="shared" ref="Q11:AI11" si="5">SUM(Q12:Q16)</f>
        <v>0</v>
      </c>
      <c r="R11" s="43">
        <f t="shared" si="5"/>
        <v>0</v>
      </c>
      <c r="S11" s="43">
        <f t="shared" si="5"/>
        <v>0</v>
      </c>
      <c r="T11" s="43">
        <f t="shared" si="5"/>
        <v>0</v>
      </c>
      <c r="U11" s="43">
        <f t="shared" si="5"/>
        <v>0</v>
      </c>
      <c r="V11" s="43">
        <f t="shared" si="5"/>
        <v>0</v>
      </c>
      <c r="W11" s="43">
        <f t="shared" si="5"/>
        <v>0</v>
      </c>
      <c r="X11" s="43">
        <f t="shared" si="5"/>
        <v>0</v>
      </c>
      <c r="Y11" s="43">
        <f t="shared" si="5"/>
        <v>0</v>
      </c>
      <c r="Z11" s="43">
        <f t="shared" si="5"/>
        <v>0</v>
      </c>
      <c r="AA11" s="43">
        <f t="shared" si="5"/>
        <v>0</v>
      </c>
      <c r="AB11" s="43">
        <f t="shared" si="5"/>
        <v>0</v>
      </c>
      <c r="AC11" s="43">
        <f t="shared" si="5"/>
        <v>0</v>
      </c>
      <c r="AD11" s="43">
        <f t="shared" si="5"/>
        <v>0</v>
      </c>
      <c r="AE11" s="43">
        <f t="shared" si="5"/>
        <v>0</v>
      </c>
      <c r="AF11" s="43">
        <f t="shared" si="5"/>
        <v>0</v>
      </c>
      <c r="AG11" s="43">
        <f t="shared" si="5"/>
        <v>0</v>
      </c>
      <c r="AH11" s="43">
        <f t="shared" si="5"/>
        <v>0</v>
      </c>
      <c r="AI11" s="43">
        <f t="shared" si="5"/>
        <v>0</v>
      </c>
    </row>
    <row r="12" spans="1:35">
      <c r="A12" s="57" t="s">
        <v>222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</row>
    <row r="13" spans="1:35">
      <c r="A13" s="57" t="s">
        <v>223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</row>
    <row r="14" spans="1:35">
      <c r="A14" s="57" t="s">
        <v>225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</row>
    <row r="15" spans="1:35">
      <c r="A15" s="57" t="s">
        <v>224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</row>
    <row r="16" spans="1:35">
      <c r="A16" s="57" t="s">
        <v>226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</row>
    <row r="17" spans="1:35" s="83" customFormat="1">
      <c r="A17" s="78" t="s">
        <v>227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</row>
    <row r="18" spans="1:35" s="83" customFormat="1">
      <c r="A18" s="78" t="s">
        <v>228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</row>
    <row r="19" spans="1:35">
      <c r="A19" s="77" t="s">
        <v>240</v>
      </c>
      <c r="B19" s="43">
        <f>B21-B20</f>
        <v>0</v>
      </c>
      <c r="C19" s="43">
        <f t="shared" ref="C19:P19" si="6">C21-C20</f>
        <v>0</v>
      </c>
      <c r="D19" s="43">
        <f t="shared" si="6"/>
        <v>0</v>
      </c>
      <c r="E19" s="43">
        <f t="shared" si="6"/>
        <v>0</v>
      </c>
      <c r="F19" s="43">
        <f t="shared" si="6"/>
        <v>0</v>
      </c>
      <c r="G19" s="43">
        <f t="shared" si="6"/>
        <v>0</v>
      </c>
      <c r="H19" s="43">
        <f t="shared" si="6"/>
        <v>0</v>
      </c>
      <c r="I19" s="43">
        <f t="shared" si="6"/>
        <v>0</v>
      </c>
      <c r="J19" s="43">
        <f t="shared" si="6"/>
        <v>0</v>
      </c>
      <c r="K19" s="43">
        <f t="shared" si="6"/>
        <v>0</v>
      </c>
      <c r="L19" s="43">
        <f t="shared" si="6"/>
        <v>0</v>
      </c>
      <c r="M19" s="43">
        <f t="shared" si="6"/>
        <v>0</v>
      </c>
      <c r="N19" s="43">
        <f t="shared" si="6"/>
        <v>0</v>
      </c>
      <c r="O19" s="43">
        <f t="shared" si="6"/>
        <v>0</v>
      </c>
      <c r="P19" s="43">
        <f t="shared" si="6"/>
        <v>0</v>
      </c>
      <c r="Q19" s="43">
        <f t="shared" ref="Q19:AI19" si="7">Q21-Q20</f>
        <v>0</v>
      </c>
      <c r="R19" s="43">
        <f t="shared" si="7"/>
        <v>0</v>
      </c>
      <c r="S19" s="43">
        <f t="shared" si="7"/>
        <v>0</v>
      </c>
      <c r="T19" s="43">
        <f t="shared" si="7"/>
        <v>0</v>
      </c>
      <c r="U19" s="43">
        <f t="shared" si="7"/>
        <v>0</v>
      </c>
      <c r="V19" s="43">
        <f t="shared" si="7"/>
        <v>0</v>
      </c>
      <c r="W19" s="43">
        <f t="shared" si="7"/>
        <v>0</v>
      </c>
      <c r="X19" s="43">
        <f t="shared" si="7"/>
        <v>0</v>
      </c>
      <c r="Y19" s="43">
        <f t="shared" si="7"/>
        <v>0</v>
      </c>
      <c r="Z19" s="43">
        <f t="shared" si="7"/>
        <v>0</v>
      </c>
      <c r="AA19" s="43">
        <f t="shared" si="7"/>
        <v>0</v>
      </c>
      <c r="AB19" s="43">
        <f t="shared" si="7"/>
        <v>0</v>
      </c>
      <c r="AC19" s="43">
        <f t="shared" si="7"/>
        <v>0</v>
      </c>
      <c r="AD19" s="43">
        <f t="shared" si="7"/>
        <v>0</v>
      </c>
      <c r="AE19" s="43">
        <f t="shared" si="7"/>
        <v>0</v>
      </c>
      <c r="AF19" s="43">
        <f t="shared" si="7"/>
        <v>0</v>
      </c>
      <c r="AG19" s="43">
        <f t="shared" si="7"/>
        <v>0</v>
      </c>
      <c r="AH19" s="43">
        <f t="shared" si="7"/>
        <v>0</v>
      </c>
      <c r="AI19" s="43">
        <f t="shared" si="7"/>
        <v>0</v>
      </c>
    </row>
    <row r="20" spans="1:35">
      <c r="A20" s="57" t="s">
        <v>229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</row>
    <row r="21" spans="1:35">
      <c r="A21" s="57" t="s">
        <v>230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</row>
    <row r="22" spans="1:35" s="2" customFormat="1">
      <c r="A22" s="38" t="s">
        <v>241</v>
      </c>
      <c r="B22" s="39">
        <f>B7-B10</f>
        <v>0</v>
      </c>
      <c r="C22" s="39">
        <f t="shared" ref="C22:P22" si="8">C7-C10</f>
        <v>0</v>
      </c>
      <c r="D22" s="39">
        <f t="shared" si="8"/>
        <v>0</v>
      </c>
      <c r="E22" s="39">
        <f t="shared" si="8"/>
        <v>0</v>
      </c>
      <c r="F22" s="39">
        <f t="shared" si="8"/>
        <v>0</v>
      </c>
      <c r="G22" s="39">
        <f t="shared" si="8"/>
        <v>0</v>
      </c>
      <c r="H22" s="39">
        <f t="shared" si="8"/>
        <v>0</v>
      </c>
      <c r="I22" s="39">
        <f t="shared" si="8"/>
        <v>0</v>
      </c>
      <c r="J22" s="39">
        <f t="shared" si="8"/>
        <v>0</v>
      </c>
      <c r="K22" s="39">
        <f t="shared" si="8"/>
        <v>0</v>
      </c>
      <c r="L22" s="39">
        <f t="shared" si="8"/>
        <v>0</v>
      </c>
      <c r="M22" s="39">
        <f t="shared" si="8"/>
        <v>0</v>
      </c>
      <c r="N22" s="39">
        <f t="shared" si="8"/>
        <v>0</v>
      </c>
      <c r="O22" s="39">
        <f t="shared" si="8"/>
        <v>0</v>
      </c>
      <c r="P22" s="39">
        <f t="shared" si="8"/>
        <v>0</v>
      </c>
      <c r="Q22" s="39">
        <f t="shared" ref="Q22:AI22" si="9">Q7-Q10</f>
        <v>0</v>
      </c>
      <c r="R22" s="39">
        <f t="shared" si="9"/>
        <v>0</v>
      </c>
      <c r="S22" s="39">
        <f t="shared" si="9"/>
        <v>0</v>
      </c>
      <c r="T22" s="39">
        <f t="shared" si="9"/>
        <v>0</v>
      </c>
      <c r="U22" s="39">
        <f t="shared" si="9"/>
        <v>0</v>
      </c>
      <c r="V22" s="39">
        <f t="shared" si="9"/>
        <v>0</v>
      </c>
      <c r="W22" s="39">
        <f t="shared" si="9"/>
        <v>0</v>
      </c>
      <c r="X22" s="39">
        <f t="shared" si="9"/>
        <v>0</v>
      </c>
      <c r="Y22" s="39">
        <f t="shared" si="9"/>
        <v>0</v>
      </c>
      <c r="Z22" s="39">
        <f t="shared" si="9"/>
        <v>0</v>
      </c>
      <c r="AA22" s="39">
        <f t="shared" si="9"/>
        <v>0</v>
      </c>
      <c r="AB22" s="39">
        <f t="shared" si="9"/>
        <v>0</v>
      </c>
      <c r="AC22" s="39">
        <f t="shared" si="9"/>
        <v>0</v>
      </c>
      <c r="AD22" s="39">
        <f t="shared" si="9"/>
        <v>0</v>
      </c>
      <c r="AE22" s="39">
        <f t="shared" si="9"/>
        <v>0</v>
      </c>
      <c r="AF22" s="39">
        <f t="shared" si="9"/>
        <v>0</v>
      </c>
      <c r="AG22" s="39">
        <f t="shared" si="9"/>
        <v>0</v>
      </c>
      <c r="AH22" s="39">
        <f t="shared" si="9"/>
        <v>0</v>
      </c>
      <c r="AI22" s="39">
        <f t="shared" si="9"/>
        <v>0</v>
      </c>
    </row>
    <row r="23" spans="1:35" s="2" customFormat="1">
      <c r="A23" s="38" t="s">
        <v>231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</row>
    <row r="24" spans="1:35" s="2" customFormat="1">
      <c r="A24" s="41" t="s">
        <v>242</v>
      </c>
      <c r="B24" s="39">
        <f>B22-B23</f>
        <v>0</v>
      </c>
      <c r="C24" s="39">
        <f t="shared" ref="C24:P24" si="10">C22-C23</f>
        <v>0</v>
      </c>
      <c r="D24" s="39">
        <f t="shared" si="10"/>
        <v>0</v>
      </c>
      <c r="E24" s="39">
        <f t="shared" si="10"/>
        <v>0</v>
      </c>
      <c r="F24" s="39">
        <f t="shared" si="10"/>
        <v>0</v>
      </c>
      <c r="G24" s="39">
        <f t="shared" si="10"/>
        <v>0</v>
      </c>
      <c r="H24" s="39">
        <f t="shared" si="10"/>
        <v>0</v>
      </c>
      <c r="I24" s="39">
        <f t="shared" si="10"/>
        <v>0</v>
      </c>
      <c r="J24" s="39">
        <f t="shared" si="10"/>
        <v>0</v>
      </c>
      <c r="K24" s="39">
        <f t="shared" si="10"/>
        <v>0</v>
      </c>
      <c r="L24" s="39">
        <f t="shared" si="10"/>
        <v>0</v>
      </c>
      <c r="M24" s="39">
        <f t="shared" si="10"/>
        <v>0</v>
      </c>
      <c r="N24" s="39">
        <f t="shared" si="10"/>
        <v>0</v>
      </c>
      <c r="O24" s="39">
        <f t="shared" si="10"/>
        <v>0</v>
      </c>
      <c r="P24" s="39">
        <f t="shared" si="10"/>
        <v>0</v>
      </c>
      <c r="Q24" s="39">
        <f t="shared" ref="Q24:AI24" si="11">Q22-Q23</f>
        <v>0</v>
      </c>
      <c r="R24" s="39">
        <f t="shared" si="11"/>
        <v>0</v>
      </c>
      <c r="S24" s="39">
        <f t="shared" si="11"/>
        <v>0</v>
      </c>
      <c r="T24" s="39">
        <f t="shared" si="11"/>
        <v>0</v>
      </c>
      <c r="U24" s="39">
        <f t="shared" si="11"/>
        <v>0</v>
      </c>
      <c r="V24" s="39">
        <f t="shared" si="11"/>
        <v>0</v>
      </c>
      <c r="W24" s="39">
        <f t="shared" si="11"/>
        <v>0</v>
      </c>
      <c r="X24" s="39">
        <f t="shared" si="11"/>
        <v>0</v>
      </c>
      <c r="Y24" s="39">
        <f t="shared" si="11"/>
        <v>0</v>
      </c>
      <c r="Z24" s="39">
        <f t="shared" si="11"/>
        <v>0</v>
      </c>
      <c r="AA24" s="39">
        <f t="shared" si="11"/>
        <v>0</v>
      </c>
      <c r="AB24" s="39">
        <f t="shared" si="11"/>
        <v>0</v>
      </c>
      <c r="AC24" s="39">
        <f t="shared" si="11"/>
        <v>0</v>
      </c>
      <c r="AD24" s="39">
        <f t="shared" si="11"/>
        <v>0</v>
      </c>
      <c r="AE24" s="39">
        <f t="shared" si="11"/>
        <v>0</v>
      </c>
      <c r="AF24" s="39">
        <f t="shared" si="11"/>
        <v>0</v>
      </c>
      <c r="AG24" s="39">
        <f t="shared" si="11"/>
        <v>0</v>
      </c>
      <c r="AH24" s="39">
        <f t="shared" si="11"/>
        <v>0</v>
      </c>
      <c r="AI24" s="39">
        <f t="shared" si="11"/>
        <v>0</v>
      </c>
    </row>
    <row r="25" spans="1:35"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</row>
    <row r="26" spans="1:35"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</row>
    <row r="27" spans="1:35"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</row>
  </sheetData>
  <sheetProtection algorithmName="SHA-512" hashValue="QkvXzwOS/ljSFMJ45iPvBrde+cWh3hjjLa/bCDXqPnaZ86bsE+4yLKmzXHpAZkOK6Ty2qKuaE28DaflyxzZ/HA==" saltValue="kjtWUkNA8R8DlO5HlI4G3g==" spinCount="100000" sheet="1" selectLockedCells="1"/>
  <protectedRanges>
    <protectedRange sqref="B22:AI24 B13:AI19 B8:AI11" name="Rozstęp2"/>
    <protectedRange sqref="B8:AI11 B22:AI24 B13:AI19" name="Rozstęp1"/>
  </protectedRange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5ABAB-E555-45F0-B9B9-59184B998456}">
  <sheetPr codeName="Arkusz6"/>
  <dimension ref="A1:AI17"/>
  <sheetViews>
    <sheetView showGridLines="0" zoomScale="80" zoomScaleNormal="80" workbookViewId="0">
      <pane xSplit="1" topLeftCell="B1" activePane="topRight" state="frozen"/>
      <selection pane="topRight" activeCell="I23" sqref="I23"/>
    </sheetView>
  </sheetViews>
  <sheetFormatPr defaultRowHeight="15"/>
  <cols>
    <col min="1" max="1" width="48.85546875" customWidth="1"/>
    <col min="2" max="35" width="16.42578125" customWidth="1"/>
  </cols>
  <sheetData>
    <row r="1" spans="1:35" ht="15.75">
      <c r="A1" s="152"/>
      <c r="B1" s="152"/>
      <c r="C1" s="152"/>
      <c r="D1" s="152"/>
      <c r="E1" s="152"/>
      <c r="F1" s="152"/>
      <c r="G1" s="152" t="s">
        <v>140</v>
      </c>
      <c r="H1" s="152"/>
      <c r="I1" s="152"/>
      <c r="J1" s="152"/>
      <c r="K1" s="152"/>
      <c r="L1" s="152"/>
      <c r="M1" s="152"/>
      <c r="N1" s="152"/>
      <c r="O1" s="152"/>
      <c r="P1" s="152"/>
    </row>
    <row r="2" spans="1:35">
      <c r="A2" s="8" t="s">
        <v>58</v>
      </c>
      <c r="B2" s="18" t="str">
        <f>IF('Informacje podstawowe'!$C$6="","",'Informacje podstawowe'!$C$6)</f>
        <v/>
      </c>
      <c r="C2" s="9"/>
      <c r="D2" s="9"/>
      <c r="E2" s="9"/>
      <c r="F2" s="9"/>
      <c r="G2" s="9"/>
      <c r="H2" s="9"/>
      <c r="I2" s="9"/>
      <c r="J2" s="9"/>
      <c r="K2" s="9"/>
      <c r="L2" s="3"/>
      <c r="M2" s="3"/>
      <c r="N2" s="3"/>
      <c r="O2" s="3"/>
      <c r="P2" s="3"/>
    </row>
    <row r="3" spans="1:35">
      <c r="A3" s="28" t="s">
        <v>266</v>
      </c>
      <c r="B3" s="19"/>
      <c r="C3" s="19"/>
      <c r="D3" s="19"/>
      <c r="E3" s="19"/>
      <c r="F3" s="19"/>
      <c r="G3" s="19"/>
      <c r="H3" s="19"/>
      <c r="I3" s="19"/>
      <c r="J3" s="12"/>
      <c r="K3" s="12"/>
      <c r="L3" s="13"/>
      <c r="M3" s="11"/>
      <c r="N3" s="3"/>
      <c r="O3" s="3"/>
      <c r="P3" s="3"/>
    </row>
    <row r="4" spans="1:35" ht="15" customHeight="1">
      <c r="A4" s="207" t="s">
        <v>389</v>
      </c>
      <c r="B4" s="197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 t="s">
        <v>57</v>
      </c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9"/>
    </row>
    <row r="5" spans="1:35" ht="15" customHeight="1">
      <c r="A5" s="208" t="s">
        <v>390</v>
      </c>
      <c r="B5" s="193" t="s">
        <v>56</v>
      </c>
      <c r="C5" s="65" t="s">
        <v>55</v>
      </c>
      <c r="D5" s="65" t="s">
        <v>59</v>
      </c>
      <c r="E5" s="36" t="s">
        <v>384</v>
      </c>
      <c r="F5" s="65" t="s">
        <v>52</v>
      </c>
      <c r="G5" s="65" t="s">
        <v>51</v>
      </c>
      <c r="H5" s="65" t="s">
        <v>50</v>
      </c>
      <c r="I5" s="65" t="s">
        <v>49</v>
      </c>
      <c r="J5" s="65" t="s">
        <v>48</v>
      </c>
      <c r="K5" s="65" t="s">
        <v>47</v>
      </c>
      <c r="L5" s="65" t="s">
        <v>46</v>
      </c>
      <c r="M5" s="65" t="s">
        <v>45</v>
      </c>
      <c r="N5" s="65" t="s">
        <v>44</v>
      </c>
      <c r="O5" s="65" t="s">
        <v>43</v>
      </c>
      <c r="P5" s="65" t="s">
        <v>42</v>
      </c>
      <c r="Q5" s="65" t="s">
        <v>357</v>
      </c>
      <c r="R5" s="65" t="s">
        <v>358</v>
      </c>
      <c r="S5" s="65" t="s">
        <v>359</v>
      </c>
      <c r="T5" s="65" t="s">
        <v>360</v>
      </c>
      <c r="U5" s="65" t="s">
        <v>361</v>
      </c>
      <c r="V5" s="65" t="s">
        <v>362</v>
      </c>
      <c r="W5" s="65" t="s">
        <v>363</v>
      </c>
      <c r="X5" s="65" t="s">
        <v>364</v>
      </c>
      <c r="Y5" s="65" t="s">
        <v>365</v>
      </c>
      <c r="Z5" s="65" t="s">
        <v>366</v>
      </c>
      <c r="AA5" s="65" t="s">
        <v>367</v>
      </c>
      <c r="AB5" s="65" t="s">
        <v>368</v>
      </c>
      <c r="AC5" s="65" t="s">
        <v>369</v>
      </c>
      <c r="AD5" s="65" t="s">
        <v>370</v>
      </c>
      <c r="AE5" s="65" t="s">
        <v>371</v>
      </c>
      <c r="AF5" s="65" t="s">
        <v>372</v>
      </c>
      <c r="AG5" s="65" t="s">
        <v>373</v>
      </c>
      <c r="AH5" s="65" t="s">
        <v>374</v>
      </c>
      <c r="AI5" s="65" t="s">
        <v>375</v>
      </c>
    </row>
    <row r="6" spans="1:35" ht="15" customHeight="1">
      <c r="A6" s="195"/>
      <c r="B6" s="37" t="str">
        <f>'Informacje podstawowe'!C30</f>
        <v/>
      </c>
      <c r="C6" s="37" t="str">
        <f>'Informacje podstawowe'!D30</f>
        <v/>
      </c>
      <c r="D6" s="37" t="str">
        <f>'Informacje podstawowe'!E30</f>
        <v/>
      </c>
      <c r="E6" s="37" t="str">
        <f>'Informacje podstawowe'!F30</f>
        <v/>
      </c>
      <c r="F6" s="37" t="str">
        <f>'Informacje podstawowe'!G30</f>
        <v/>
      </c>
      <c r="G6" s="37" t="str">
        <f>'Informacje podstawowe'!H30</f>
        <v/>
      </c>
      <c r="H6" s="37" t="str">
        <f>'Informacje podstawowe'!I30</f>
        <v/>
      </c>
      <c r="I6" s="37" t="str">
        <f>'Informacje podstawowe'!J30</f>
        <v/>
      </c>
      <c r="J6" s="37" t="str">
        <f>'Informacje podstawowe'!K30</f>
        <v/>
      </c>
      <c r="K6" s="37" t="str">
        <f>'Informacje podstawowe'!L30</f>
        <v/>
      </c>
      <c r="L6" s="37" t="str">
        <f>'Informacje podstawowe'!M30</f>
        <v/>
      </c>
      <c r="M6" s="37" t="str">
        <f>'Informacje podstawowe'!N30</f>
        <v/>
      </c>
      <c r="N6" s="37" t="str">
        <f>'Informacje podstawowe'!O30</f>
        <v/>
      </c>
      <c r="O6" s="37" t="str">
        <f>'Informacje podstawowe'!P30</f>
        <v/>
      </c>
      <c r="P6" s="37" t="str">
        <f>'Informacje podstawowe'!Q30</f>
        <v/>
      </c>
      <c r="Q6" s="37" t="str">
        <f>'Informacje podstawowe'!R30</f>
        <v/>
      </c>
      <c r="R6" s="37" t="str">
        <f>'Informacje podstawowe'!S30</f>
        <v/>
      </c>
      <c r="S6" s="37" t="str">
        <f>'Informacje podstawowe'!T30</f>
        <v/>
      </c>
      <c r="T6" s="37" t="str">
        <f>'Informacje podstawowe'!U30</f>
        <v/>
      </c>
      <c r="U6" s="37" t="str">
        <f>'Informacje podstawowe'!V30</f>
        <v/>
      </c>
      <c r="V6" s="37" t="str">
        <f>'Informacje podstawowe'!W30</f>
        <v/>
      </c>
      <c r="W6" s="37" t="str">
        <f>'Informacje podstawowe'!X30</f>
        <v/>
      </c>
      <c r="X6" s="37" t="str">
        <f>'Informacje podstawowe'!Y30</f>
        <v/>
      </c>
      <c r="Y6" s="37" t="str">
        <f>'Informacje podstawowe'!Z30</f>
        <v/>
      </c>
      <c r="Z6" s="37" t="str">
        <f>'Informacje podstawowe'!AA30</f>
        <v/>
      </c>
      <c r="AA6" s="37" t="str">
        <f>'Informacje podstawowe'!AB30</f>
        <v/>
      </c>
      <c r="AB6" s="37" t="str">
        <f>'Informacje podstawowe'!AC30</f>
        <v/>
      </c>
      <c r="AC6" s="37" t="str">
        <f>'Informacje podstawowe'!AD30</f>
        <v/>
      </c>
      <c r="AD6" s="37" t="str">
        <f>'Informacje podstawowe'!AE30</f>
        <v/>
      </c>
      <c r="AE6" s="37" t="str">
        <f>'Informacje podstawowe'!AF30</f>
        <v/>
      </c>
      <c r="AF6" s="37" t="str">
        <f>'Informacje podstawowe'!AG30</f>
        <v/>
      </c>
      <c r="AG6" s="37" t="str">
        <f>'Informacje podstawowe'!AH30</f>
        <v/>
      </c>
      <c r="AH6" s="37" t="str">
        <f>'Informacje podstawowe'!AI30</f>
        <v/>
      </c>
      <c r="AI6" s="37" t="str">
        <f>'Informacje podstawowe'!AJ30</f>
        <v/>
      </c>
    </row>
    <row r="7" spans="1:35">
      <c r="A7" s="66" t="s">
        <v>128</v>
      </c>
      <c r="B7" s="200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2"/>
    </row>
    <row r="8" spans="1:35">
      <c r="A8" s="67" t="s">
        <v>129</v>
      </c>
      <c r="B8" s="70" t="str">
        <f>IF('Bilans uproszczony z projektem'!B19=0,"",('Bilans uproszczony z projektem'!B26-'Bilans uproszczony z projektem'!B25)/'Bilans uproszczony z projektem'!B19)</f>
        <v/>
      </c>
      <c r="C8" s="70" t="str">
        <f>IF('Bilans uproszczony z projektem'!C19=0,"",('Bilans uproszczony z projektem'!C26-'Bilans uproszczony z projektem'!C25)/'Bilans uproszczony z projektem'!C19)</f>
        <v/>
      </c>
      <c r="D8" s="70" t="str">
        <f>IF('Bilans uproszczony z projektem'!D19=0,"",('Bilans uproszczony z projektem'!D26-'Bilans uproszczony z projektem'!D25)/'Bilans uproszczony z projektem'!D19)</f>
        <v/>
      </c>
      <c r="E8" s="70" t="str">
        <f>IF('Bilans uproszczony z projektem'!E19=0,"",('Bilans uproszczony z projektem'!E26-'Bilans uproszczony z projektem'!E25)/'Bilans uproszczony z projektem'!E19)</f>
        <v/>
      </c>
      <c r="F8" s="70" t="str">
        <f>IF('Bilans uproszczony z projektem'!F19=0,"",('Bilans uproszczony z projektem'!F26-'Bilans uproszczony z projektem'!F25)/'Bilans uproszczony z projektem'!F19)</f>
        <v/>
      </c>
      <c r="G8" s="70" t="str">
        <f>IF('Bilans uproszczony z projektem'!G19=0,"",('Bilans uproszczony z projektem'!G26-'Bilans uproszczony z projektem'!G25)/'Bilans uproszczony z projektem'!G19)</f>
        <v/>
      </c>
      <c r="H8" s="70" t="str">
        <f>IF('Bilans uproszczony z projektem'!H19=0,"",('Bilans uproszczony z projektem'!H26-'Bilans uproszczony z projektem'!H25)/'Bilans uproszczony z projektem'!H19)</f>
        <v/>
      </c>
      <c r="I8" s="70" t="str">
        <f>IF('Bilans uproszczony z projektem'!I19=0,"",('Bilans uproszczony z projektem'!I26-'Bilans uproszczony z projektem'!I25)/'Bilans uproszczony z projektem'!I19)</f>
        <v/>
      </c>
      <c r="J8" s="70" t="str">
        <f>IF('Bilans uproszczony z projektem'!J19=0,"",('Bilans uproszczony z projektem'!J26-'Bilans uproszczony z projektem'!J25)/'Bilans uproszczony z projektem'!J19)</f>
        <v/>
      </c>
      <c r="K8" s="70" t="str">
        <f>IF('Bilans uproszczony z projektem'!K19=0,"",('Bilans uproszczony z projektem'!K26-'Bilans uproszczony z projektem'!K25)/'Bilans uproszczony z projektem'!K19)</f>
        <v/>
      </c>
      <c r="L8" s="70" t="str">
        <f>IF('Bilans uproszczony z projektem'!L19=0,"",('Bilans uproszczony z projektem'!L26-'Bilans uproszczony z projektem'!L25)/'Bilans uproszczony z projektem'!L19)</f>
        <v/>
      </c>
      <c r="M8" s="70" t="str">
        <f>IF('Bilans uproszczony z projektem'!M19=0,"",('Bilans uproszczony z projektem'!M26-'Bilans uproszczony z projektem'!M25)/'Bilans uproszczony z projektem'!M19)</f>
        <v/>
      </c>
      <c r="N8" s="70" t="str">
        <f>IF('Bilans uproszczony z projektem'!N19=0,"",('Bilans uproszczony z projektem'!N26-'Bilans uproszczony z projektem'!N25)/'Bilans uproszczony z projektem'!N19)</f>
        <v/>
      </c>
      <c r="O8" s="70" t="str">
        <f>IF('Bilans uproszczony z projektem'!O19=0,"",('Bilans uproszczony z projektem'!O26-'Bilans uproszczony z projektem'!O25)/'Bilans uproszczony z projektem'!O19)</f>
        <v/>
      </c>
      <c r="P8" s="70" t="str">
        <f>IF('Bilans uproszczony z projektem'!P19=0,"",('Bilans uproszczony z projektem'!P26-'Bilans uproszczony z projektem'!P25)/'Bilans uproszczony z projektem'!P19)</f>
        <v/>
      </c>
      <c r="Q8" s="70" t="str">
        <f>IF('Bilans uproszczony z projektem'!Q19=0,"",('Bilans uproszczony z projektem'!Q26-'Bilans uproszczony z projektem'!Q25)/'Bilans uproszczony z projektem'!Q19)</f>
        <v/>
      </c>
      <c r="R8" s="70" t="str">
        <f>IF('Bilans uproszczony z projektem'!R19=0,"",('Bilans uproszczony z projektem'!R26-'Bilans uproszczony z projektem'!R25)/'Bilans uproszczony z projektem'!R19)</f>
        <v/>
      </c>
      <c r="S8" s="70" t="str">
        <f>IF('Bilans uproszczony z projektem'!S19=0,"",('Bilans uproszczony z projektem'!S26-'Bilans uproszczony z projektem'!S25)/'Bilans uproszczony z projektem'!S19)</f>
        <v/>
      </c>
      <c r="T8" s="70" t="str">
        <f>IF('Bilans uproszczony z projektem'!T19=0,"",('Bilans uproszczony z projektem'!T26-'Bilans uproszczony z projektem'!T25)/'Bilans uproszczony z projektem'!T19)</f>
        <v/>
      </c>
      <c r="U8" s="70" t="str">
        <f>IF('Bilans uproszczony z projektem'!U19=0,"",('Bilans uproszczony z projektem'!U26-'Bilans uproszczony z projektem'!U25)/'Bilans uproszczony z projektem'!U19)</f>
        <v/>
      </c>
      <c r="V8" s="70" t="str">
        <f>IF('Bilans uproszczony z projektem'!V19=0,"",('Bilans uproszczony z projektem'!V26-'Bilans uproszczony z projektem'!V25)/'Bilans uproszczony z projektem'!V19)</f>
        <v/>
      </c>
      <c r="W8" s="70" t="str">
        <f>IF('Bilans uproszczony z projektem'!W19=0,"",('Bilans uproszczony z projektem'!W26-'Bilans uproszczony z projektem'!W25)/'Bilans uproszczony z projektem'!W19)</f>
        <v/>
      </c>
      <c r="X8" s="70" t="str">
        <f>IF('Bilans uproszczony z projektem'!X19=0,"",('Bilans uproszczony z projektem'!X26-'Bilans uproszczony z projektem'!X25)/'Bilans uproszczony z projektem'!X19)</f>
        <v/>
      </c>
      <c r="Y8" s="70" t="str">
        <f>IF('Bilans uproszczony z projektem'!Y19=0,"",('Bilans uproszczony z projektem'!Y26-'Bilans uproszczony z projektem'!Y25)/'Bilans uproszczony z projektem'!Y19)</f>
        <v/>
      </c>
      <c r="Z8" s="70" t="str">
        <f>IF('Bilans uproszczony z projektem'!Z19=0,"",('Bilans uproszczony z projektem'!Z26-'Bilans uproszczony z projektem'!Z25)/'Bilans uproszczony z projektem'!Z19)</f>
        <v/>
      </c>
      <c r="AA8" s="70" t="str">
        <f>IF('Bilans uproszczony z projektem'!AA19=0,"",('Bilans uproszczony z projektem'!AA26-'Bilans uproszczony z projektem'!AA25)/'Bilans uproszczony z projektem'!AA19)</f>
        <v/>
      </c>
      <c r="AB8" s="70" t="str">
        <f>IF('Bilans uproszczony z projektem'!AB19=0,"",('Bilans uproszczony z projektem'!AB26-'Bilans uproszczony z projektem'!AB25)/'Bilans uproszczony z projektem'!AB19)</f>
        <v/>
      </c>
      <c r="AC8" s="70" t="str">
        <f>IF('Bilans uproszczony z projektem'!AC19=0,"",('Bilans uproszczony z projektem'!AC26-'Bilans uproszczony z projektem'!AC25)/'Bilans uproszczony z projektem'!AC19)</f>
        <v/>
      </c>
      <c r="AD8" s="70" t="str">
        <f>IF('Bilans uproszczony z projektem'!AD19=0,"",('Bilans uproszczony z projektem'!AD26-'Bilans uproszczony z projektem'!AD25)/'Bilans uproszczony z projektem'!AD19)</f>
        <v/>
      </c>
      <c r="AE8" s="70" t="str">
        <f>IF('Bilans uproszczony z projektem'!AE19=0,"",('Bilans uproszczony z projektem'!AE26-'Bilans uproszczony z projektem'!AE25)/'Bilans uproszczony z projektem'!AE19)</f>
        <v/>
      </c>
      <c r="AF8" s="70" t="str">
        <f>IF('Bilans uproszczony z projektem'!AF19=0,"",('Bilans uproszczony z projektem'!AF26-'Bilans uproszczony z projektem'!AF25)/'Bilans uproszczony z projektem'!AF19)</f>
        <v/>
      </c>
      <c r="AG8" s="70" t="str">
        <f>IF('Bilans uproszczony z projektem'!AG19=0,"",('Bilans uproszczony z projektem'!AG26-'Bilans uproszczony z projektem'!AG25)/'Bilans uproszczony z projektem'!AG19)</f>
        <v/>
      </c>
      <c r="AH8" s="70" t="str">
        <f>IF('Bilans uproszczony z projektem'!AH19=0,"",('Bilans uproszczony z projektem'!AH26-'Bilans uproszczony z projektem'!AH25)/'Bilans uproszczony z projektem'!AH19)</f>
        <v/>
      </c>
      <c r="AI8" s="70" t="str">
        <f>IF('Bilans uproszczony z projektem'!AI19=0,"",('Bilans uproszczony z projektem'!AI26-'Bilans uproszczony z projektem'!AI25)/'Bilans uproszczony z projektem'!AI19)</f>
        <v/>
      </c>
    </row>
    <row r="9" spans="1:35">
      <c r="A9" s="67" t="s">
        <v>130</v>
      </c>
      <c r="B9" s="70" t="str">
        <f>IF('Bilans uproszczony z projektem'!B8-'Bilans uproszczony z projektem'!B14=0,"",('Bilans uproszczony z projektem'!B25+'Bilans uproszczony z projektem'!B23+'Bilans uproszczony z projektem'!B24)/('Bilans uproszczony z projektem'!B8-'Bilans uproszczony z projektem'!B14))</f>
        <v/>
      </c>
      <c r="C9" s="70" t="str">
        <f>IF('Bilans uproszczony z projektem'!C8-'Bilans uproszczony z projektem'!C14=0,"",('Bilans uproszczony z projektem'!C25+'Bilans uproszczony z projektem'!C23+'Bilans uproszczony z projektem'!C24)/('Bilans uproszczony z projektem'!C8-'Bilans uproszczony z projektem'!C14))</f>
        <v/>
      </c>
      <c r="D9" s="70" t="str">
        <f>IF('Bilans uproszczony z projektem'!D8-'Bilans uproszczony z projektem'!D14=0,"",('Bilans uproszczony z projektem'!D25+'Bilans uproszczony z projektem'!D23+'Bilans uproszczony z projektem'!D24)/('Bilans uproszczony z projektem'!D8-'Bilans uproszczony z projektem'!D14))</f>
        <v/>
      </c>
      <c r="E9" s="70" t="str">
        <f>IF('Bilans uproszczony z projektem'!E8-'Bilans uproszczony z projektem'!E14=0,"",('Bilans uproszczony z projektem'!E25+'Bilans uproszczony z projektem'!E23+'Bilans uproszczony z projektem'!E24)/('Bilans uproszczony z projektem'!E8-'Bilans uproszczony z projektem'!E14))</f>
        <v/>
      </c>
      <c r="F9" s="70" t="str">
        <f>IF('Bilans uproszczony z projektem'!F8-'Bilans uproszczony z projektem'!F14=0,"",('Bilans uproszczony z projektem'!F25+'Bilans uproszczony z projektem'!F23+'Bilans uproszczony z projektem'!F24)/('Bilans uproszczony z projektem'!F8-'Bilans uproszczony z projektem'!F14))</f>
        <v/>
      </c>
      <c r="G9" s="70" t="str">
        <f>IF('Bilans uproszczony z projektem'!G8-'Bilans uproszczony z projektem'!G14=0,"",('Bilans uproszczony z projektem'!G25+'Bilans uproszczony z projektem'!G23+'Bilans uproszczony z projektem'!G24)/('Bilans uproszczony z projektem'!G8-'Bilans uproszczony z projektem'!G14))</f>
        <v/>
      </c>
      <c r="H9" s="70" t="str">
        <f>IF('Bilans uproszczony z projektem'!H8-'Bilans uproszczony z projektem'!H14=0,"",('Bilans uproszczony z projektem'!H25+'Bilans uproszczony z projektem'!H23+'Bilans uproszczony z projektem'!H24)/('Bilans uproszczony z projektem'!H8-'Bilans uproszczony z projektem'!H14))</f>
        <v/>
      </c>
      <c r="I9" s="70" t="str">
        <f>IF('Bilans uproszczony z projektem'!I8-'Bilans uproszczony z projektem'!I14=0,"",('Bilans uproszczony z projektem'!I25+'Bilans uproszczony z projektem'!I23+'Bilans uproszczony z projektem'!I24)/('Bilans uproszczony z projektem'!I8-'Bilans uproszczony z projektem'!I14))</f>
        <v/>
      </c>
      <c r="J9" s="70" t="str">
        <f>IF('Bilans uproszczony z projektem'!J8-'Bilans uproszczony z projektem'!J14=0,"",('Bilans uproszczony z projektem'!J25+'Bilans uproszczony z projektem'!J23+'Bilans uproszczony z projektem'!J24)/('Bilans uproszczony z projektem'!J8-'Bilans uproszczony z projektem'!J14))</f>
        <v/>
      </c>
      <c r="K9" s="70" t="str">
        <f>IF('Bilans uproszczony z projektem'!K8-'Bilans uproszczony z projektem'!K14=0,"",('Bilans uproszczony z projektem'!K25+'Bilans uproszczony z projektem'!K23+'Bilans uproszczony z projektem'!K24)/('Bilans uproszczony z projektem'!K8-'Bilans uproszczony z projektem'!K14))</f>
        <v/>
      </c>
      <c r="L9" s="70" t="str">
        <f>IF('Bilans uproszczony z projektem'!L8-'Bilans uproszczony z projektem'!L14=0,"",('Bilans uproszczony z projektem'!L25+'Bilans uproszczony z projektem'!L23+'Bilans uproszczony z projektem'!L24)/('Bilans uproszczony z projektem'!L8-'Bilans uproszczony z projektem'!L14))</f>
        <v/>
      </c>
      <c r="M9" s="70" t="str">
        <f>IF('Bilans uproszczony z projektem'!M8-'Bilans uproszczony z projektem'!M14=0,"",('Bilans uproszczony z projektem'!M25+'Bilans uproszczony z projektem'!M23+'Bilans uproszczony z projektem'!M24)/('Bilans uproszczony z projektem'!M8-'Bilans uproszczony z projektem'!M14))</f>
        <v/>
      </c>
      <c r="N9" s="70" t="str">
        <f>IF('Bilans uproszczony z projektem'!N8-'Bilans uproszczony z projektem'!N14=0,"",('Bilans uproszczony z projektem'!N25+'Bilans uproszczony z projektem'!N23+'Bilans uproszczony z projektem'!N24)/('Bilans uproszczony z projektem'!N8-'Bilans uproszczony z projektem'!N14))</f>
        <v/>
      </c>
      <c r="O9" s="70" t="str">
        <f>IF('Bilans uproszczony z projektem'!O8-'Bilans uproszczony z projektem'!O14=0,"",('Bilans uproszczony z projektem'!O25+'Bilans uproszczony z projektem'!O23+'Bilans uproszczony z projektem'!O24)/('Bilans uproszczony z projektem'!O8-'Bilans uproszczony z projektem'!O14))</f>
        <v/>
      </c>
      <c r="P9" s="70" t="str">
        <f>IF('Bilans uproszczony z projektem'!P8-'Bilans uproszczony z projektem'!P14=0,"",('Bilans uproszczony z projektem'!P25+'Bilans uproszczony z projektem'!P23+'Bilans uproszczony z projektem'!P24)/('Bilans uproszczony z projektem'!P8-'Bilans uproszczony z projektem'!P14))</f>
        <v/>
      </c>
      <c r="Q9" s="70" t="str">
        <f>IF('Bilans uproszczony z projektem'!Q8-'Bilans uproszczony z projektem'!Q14=0,"",('Bilans uproszczony z projektem'!Q25+'Bilans uproszczony z projektem'!Q23+'Bilans uproszczony z projektem'!Q24)/('Bilans uproszczony z projektem'!Q8-'Bilans uproszczony z projektem'!Q14))</f>
        <v/>
      </c>
      <c r="R9" s="70" t="str">
        <f>IF('Bilans uproszczony z projektem'!R8-'Bilans uproszczony z projektem'!R14=0,"",('Bilans uproszczony z projektem'!R25+'Bilans uproszczony z projektem'!R23+'Bilans uproszczony z projektem'!R24)/('Bilans uproszczony z projektem'!R8-'Bilans uproszczony z projektem'!R14))</f>
        <v/>
      </c>
      <c r="S9" s="70" t="str">
        <f>IF('Bilans uproszczony z projektem'!S8-'Bilans uproszczony z projektem'!S14=0,"",('Bilans uproszczony z projektem'!S25+'Bilans uproszczony z projektem'!S23+'Bilans uproszczony z projektem'!S24)/('Bilans uproszczony z projektem'!S8-'Bilans uproszczony z projektem'!S14))</f>
        <v/>
      </c>
      <c r="T9" s="70" t="str">
        <f>IF('Bilans uproszczony z projektem'!T8-'Bilans uproszczony z projektem'!T14=0,"",('Bilans uproszczony z projektem'!T25+'Bilans uproszczony z projektem'!T23+'Bilans uproszczony z projektem'!T24)/('Bilans uproszczony z projektem'!T8-'Bilans uproszczony z projektem'!T14))</f>
        <v/>
      </c>
      <c r="U9" s="70" t="str">
        <f>IF('Bilans uproszczony z projektem'!U8-'Bilans uproszczony z projektem'!U14=0,"",('Bilans uproszczony z projektem'!U25+'Bilans uproszczony z projektem'!U23+'Bilans uproszczony z projektem'!U24)/('Bilans uproszczony z projektem'!U8-'Bilans uproszczony z projektem'!U14))</f>
        <v/>
      </c>
      <c r="V9" s="70" t="str">
        <f>IF('Bilans uproszczony z projektem'!V8-'Bilans uproszczony z projektem'!V14=0,"",('Bilans uproszczony z projektem'!V25+'Bilans uproszczony z projektem'!V23+'Bilans uproszczony z projektem'!V24)/('Bilans uproszczony z projektem'!V8-'Bilans uproszczony z projektem'!V14))</f>
        <v/>
      </c>
      <c r="W9" s="70" t="str">
        <f>IF('Bilans uproszczony z projektem'!W8-'Bilans uproszczony z projektem'!W14=0,"",('Bilans uproszczony z projektem'!W25+'Bilans uproszczony z projektem'!W23+'Bilans uproszczony z projektem'!W24)/('Bilans uproszczony z projektem'!W8-'Bilans uproszczony z projektem'!W14))</f>
        <v/>
      </c>
      <c r="X9" s="70" t="str">
        <f>IF('Bilans uproszczony z projektem'!X8-'Bilans uproszczony z projektem'!X14=0,"",('Bilans uproszczony z projektem'!X25+'Bilans uproszczony z projektem'!X23+'Bilans uproszczony z projektem'!X24)/('Bilans uproszczony z projektem'!X8-'Bilans uproszczony z projektem'!X14))</f>
        <v/>
      </c>
      <c r="Y9" s="70" t="str">
        <f>IF('Bilans uproszczony z projektem'!Y8-'Bilans uproszczony z projektem'!Y14=0,"",('Bilans uproszczony z projektem'!Y25+'Bilans uproszczony z projektem'!Y23+'Bilans uproszczony z projektem'!Y24)/('Bilans uproszczony z projektem'!Y8-'Bilans uproszczony z projektem'!Y14))</f>
        <v/>
      </c>
      <c r="Z9" s="70" t="str">
        <f>IF('Bilans uproszczony z projektem'!Z8-'Bilans uproszczony z projektem'!Z14=0,"",('Bilans uproszczony z projektem'!Z25+'Bilans uproszczony z projektem'!Z23+'Bilans uproszczony z projektem'!Z24)/('Bilans uproszczony z projektem'!Z8-'Bilans uproszczony z projektem'!Z14))</f>
        <v/>
      </c>
      <c r="AA9" s="70" t="str">
        <f>IF('Bilans uproszczony z projektem'!AA8-'Bilans uproszczony z projektem'!AA14=0,"",('Bilans uproszczony z projektem'!AA25+'Bilans uproszczony z projektem'!AA23+'Bilans uproszczony z projektem'!AA24)/('Bilans uproszczony z projektem'!AA8-'Bilans uproszczony z projektem'!AA14))</f>
        <v/>
      </c>
      <c r="AB9" s="70" t="str">
        <f>IF('Bilans uproszczony z projektem'!AB8-'Bilans uproszczony z projektem'!AB14=0,"",('Bilans uproszczony z projektem'!AB25+'Bilans uproszczony z projektem'!AB23+'Bilans uproszczony z projektem'!AB24)/('Bilans uproszczony z projektem'!AB8-'Bilans uproszczony z projektem'!AB14))</f>
        <v/>
      </c>
      <c r="AC9" s="70" t="str">
        <f>IF('Bilans uproszczony z projektem'!AC8-'Bilans uproszczony z projektem'!AC14=0,"",('Bilans uproszczony z projektem'!AC25+'Bilans uproszczony z projektem'!AC23+'Bilans uproszczony z projektem'!AC24)/('Bilans uproszczony z projektem'!AC8-'Bilans uproszczony z projektem'!AC14))</f>
        <v/>
      </c>
      <c r="AD9" s="70" t="str">
        <f>IF('Bilans uproszczony z projektem'!AD8-'Bilans uproszczony z projektem'!AD14=0,"",('Bilans uproszczony z projektem'!AD25+'Bilans uproszczony z projektem'!AD23+'Bilans uproszczony z projektem'!AD24)/('Bilans uproszczony z projektem'!AD8-'Bilans uproszczony z projektem'!AD14))</f>
        <v/>
      </c>
      <c r="AE9" s="70" t="str">
        <f>IF('Bilans uproszczony z projektem'!AE8-'Bilans uproszczony z projektem'!AE14=0,"",('Bilans uproszczony z projektem'!AE25+'Bilans uproszczony z projektem'!AE23+'Bilans uproszczony z projektem'!AE24)/('Bilans uproszczony z projektem'!AE8-'Bilans uproszczony z projektem'!AE14))</f>
        <v/>
      </c>
      <c r="AF9" s="70" t="str">
        <f>IF('Bilans uproszczony z projektem'!AF8-'Bilans uproszczony z projektem'!AF14=0,"",('Bilans uproszczony z projektem'!AF25+'Bilans uproszczony z projektem'!AF23+'Bilans uproszczony z projektem'!AF24)/('Bilans uproszczony z projektem'!AF8-'Bilans uproszczony z projektem'!AF14))</f>
        <v/>
      </c>
      <c r="AG9" s="70" t="str">
        <f>IF('Bilans uproszczony z projektem'!AG8-'Bilans uproszczony z projektem'!AG14=0,"",('Bilans uproszczony z projektem'!AG25+'Bilans uproszczony z projektem'!AG23+'Bilans uproszczony z projektem'!AG24)/('Bilans uproszczony z projektem'!AG8-'Bilans uproszczony z projektem'!AG14))</f>
        <v/>
      </c>
      <c r="AH9" s="70" t="str">
        <f>IF('Bilans uproszczony z projektem'!AH8-'Bilans uproszczony z projektem'!AH14=0,"",('Bilans uproszczony z projektem'!AH25+'Bilans uproszczony z projektem'!AH23+'Bilans uproszczony z projektem'!AH24)/('Bilans uproszczony z projektem'!AH8-'Bilans uproszczony z projektem'!AH14))</f>
        <v/>
      </c>
      <c r="AI9" s="70" t="str">
        <f>IF('Bilans uproszczony z projektem'!AI8-'Bilans uproszczony z projektem'!AI14=0,"",('Bilans uproszczony z projektem'!AI25+'Bilans uproszczony z projektem'!AI23+'Bilans uproszczony z projektem'!AI24)/('Bilans uproszczony z projektem'!AI8-'Bilans uproszczony z projektem'!AI14))</f>
        <v/>
      </c>
    </row>
    <row r="10" spans="1:35">
      <c r="A10" s="71" t="s">
        <v>132</v>
      </c>
      <c r="B10" s="200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2"/>
    </row>
    <row r="11" spans="1:35">
      <c r="A11" s="67" t="s">
        <v>133</v>
      </c>
      <c r="B11" s="72" t="str">
        <f>IF('RZiS uproszczony z projektem'!B7=0,"",'RZiS uproszczony z projektem'!B24/'RZiS uproszczony z projektem'!B7)</f>
        <v/>
      </c>
      <c r="C11" s="72" t="str">
        <f>IF('RZiS uproszczony z projektem'!C7=0,"",'RZiS uproszczony z projektem'!C24/'RZiS uproszczony z projektem'!C7)</f>
        <v/>
      </c>
      <c r="D11" s="72" t="str">
        <f>IF('RZiS uproszczony z projektem'!D7=0,"",'RZiS uproszczony z projektem'!D24/'RZiS uproszczony z projektem'!D7)</f>
        <v/>
      </c>
      <c r="E11" s="72" t="str">
        <f>IF('RZiS uproszczony z projektem'!E7=0,"",'RZiS uproszczony z projektem'!E24/'RZiS uproszczony z projektem'!E7)</f>
        <v/>
      </c>
      <c r="F11" s="72" t="str">
        <f>IF('RZiS uproszczony z projektem'!F7=0,"",'RZiS uproszczony z projektem'!F24/'RZiS uproszczony z projektem'!F7)</f>
        <v/>
      </c>
      <c r="G11" s="72" t="str">
        <f>IF('RZiS uproszczony z projektem'!G7=0,"",'RZiS uproszczony z projektem'!G24/'RZiS uproszczony z projektem'!G7)</f>
        <v/>
      </c>
      <c r="H11" s="72" t="str">
        <f>IF('RZiS uproszczony z projektem'!H7=0,"",'RZiS uproszczony z projektem'!H24/'RZiS uproszczony z projektem'!H7)</f>
        <v/>
      </c>
      <c r="I11" s="72" t="str">
        <f>IF('RZiS uproszczony z projektem'!I7=0,"",'RZiS uproszczony z projektem'!I24/'RZiS uproszczony z projektem'!I7)</f>
        <v/>
      </c>
      <c r="J11" s="72" t="str">
        <f>IF('RZiS uproszczony z projektem'!J7=0,"",'RZiS uproszczony z projektem'!J24/'RZiS uproszczony z projektem'!J7)</f>
        <v/>
      </c>
      <c r="K11" s="72" t="str">
        <f>IF('RZiS uproszczony z projektem'!K7=0,"",'RZiS uproszczony z projektem'!K24/'RZiS uproszczony z projektem'!K7)</f>
        <v/>
      </c>
      <c r="L11" s="72" t="str">
        <f>IF('RZiS uproszczony z projektem'!L7=0,"",'RZiS uproszczony z projektem'!L24/'RZiS uproszczony z projektem'!L7)</f>
        <v/>
      </c>
      <c r="M11" s="72" t="str">
        <f>IF('RZiS uproszczony z projektem'!M7=0,"",'RZiS uproszczony z projektem'!M24/'RZiS uproszczony z projektem'!M7)</f>
        <v/>
      </c>
      <c r="N11" s="72" t="str">
        <f>IF('RZiS uproszczony z projektem'!N7=0,"",'RZiS uproszczony z projektem'!N24/'RZiS uproszczony z projektem'!N7)</f>
        <v/>
      </c>
      <c r="O11" s="72" t="str">
        <f>IF('RZiS uproszczony z projektem'!O7=0,"",'RZiS uproszczony z projektem'!O24/'RZiS uproszczony z projektem'!O7)</f>
        <v/>
      </c>
      <c r="P11" s="72" t="str">
        <f>IF('RZiS uproszczony z projektem'!P7=0,"",'RZiS uproszczony z projektem'!P24/'RZiS uproszczony z projektem'!P7)</f>
        <v/>
      </c>
      <c r="Q11" s="72" t="str">
        <f>IF('RZiS uproszczony z projektem'!Q7=0,"",'RZiS uproszczony z projektem'!Q24/'RZiS uproszczony z projektem'!Q7)</f>
        <v/>
      </c>
      <c r="R11" s="72" t="str">
        <f>IF('RZiS uproszczony z projektem'!R7=0,"",'RZiS uproszczony z projektem'!R24/'RZiS uproszczony z projektem'!R7)</f>
        <v/>
      </c>
      <c r="S11" s="72" t="str">
        <f>IF('RZiS uproszczony z projektem'!S7=0,"",'RZiS uproszczony z projektem'!S24/'RZiS uproszczony z projektem'!S7)</f>
        <v/>
      </c>
      <c r="T11" s="72" t="str">
        <f>IF('RZiS uproszczony z projektem'!T7=0,"",'RZiS uproszczony z projektem'!T24/'RZiS uproszczony z projektem'!T7)</f>
        <v/>
      </c>
      <c r="U11" s="72" t="str">
        <f>IF('RZiS uproszczony z projektem'!U7=0,"",'RZiS uproszczony z projektem'!U24/'RZiS uproszczony z projektem'!U7)</f>
        <v/>
      </c>
      <c r="V11" s="72" t="str">
        <f>IF('RZiS uproszczony z projektem'!V7=0,"",'RZiS uproszczony z projektem'!V24/'RZiS uproszczony z projektem'!V7)</f>
        <v/>
      </c>
      <c r="W11" s="72" t="str">
        <f>IF('RZiS uproszczony z projektem'!W7=0,"",'RZiS uproszczony z projektem'!W24/'RZiS uproszczony z projektem'!W7)</f>
        <v/>
      </c>
      <c r="X11" s="72" t="str">
        <f>IF('RZiS uproszczony z projektem'!X7=0,"",'RZiS uproszczony z projektem'!X24/'RZiS uproszczony z projektem'!X7)</f>
        <v/>
      </c>
      <c r="Y11" s="72" t="str">
        <f>IF('RZiS uproszczony z projektem'!Y7=0,"",'RZiS uproszczony z projektem'!Y24/'RZiS uproszczony z projektem'!Y7)</f>
        <v/>
      </c>
      <c r="Z11" s="72" t="str">
        <f>IF('RZiS uproszczony z projektem'!Z7=0,"",'RZiS uproszczony z projektem'!Z24/'RZiS uproszczony z projektem'!Z7)</f>
        <v/>
      </c>
      <c r="AA11" s="72" t="str">
        <f>IF('RZiS uproszczony z projektem'!AA7=0,"",'RZiS uproszczony z projektem'!AA24/'RZiS uproszczony z projektem'!AA7)</f>
        <v/>
      </c>
      <c r="AB11" s="72" t="str">
        <f>IF('RZiS uproszczony z projektem'!AB7=0,"",'RZiS uproszczony z projektem'!AB24/'RZiS uproszczony z projektem'!AB7)</f>
        <v/>
      </c>
      <c r="AC11" s="72" t="str">
        <f>IF('RZiS uproszczony z projektem'!AC7=0,"",'RZiS uproszczony z projektem'!AC24/'RZiS uproszczony z projektem'!AC7)</f>
        <v/>
      </c>
      <c r="AD11" s="72" t="str">
        <f>IF('RZiS uproszczony z projektem'!AD7=0,"",'RZiS uproszczony z projektem'!AD24/'RZiS uproszczony z projektem'!AD7)</f>
        <v/>
      </c>
      <c r="AE11" s="72" t="str">
        <f>IF('RZiS uproszczony z projektem'!AE7=0,"",'RZiS uproszczony z projektem'!AE24/'RZiS uproszczony z projektem'!AE7)</f>
        <v/>
      </c>
      <c r="AF11" s="72" t="str">
        <f>IF('RZiS uproszczony z projektem'!AF7=0,"",'RZiS uproszczony z projektem'!AF24/'RZiS uproszczony z projektem'!AF7)</f>
        <v/>
      </c>
      <c r="AG11" s="72" t="str">
        <f>IF('RZiS uproszczony z projektem'!AG7=0,"",'RZiS uproszczony z projektem'!AG24/'RZiS uproszczony z projektem'!AG7)</f>
        <v/>
      </c>
      <c r="AH11" s="72" t="str">
        <f>IF('RZiS uproszczony z projektem'!AH7=0,"",'RZiS uproszczony z projektem'!AH24/'RZiS uproszczony z projektem'!AH7)</f>
        <v/>
      </c>
      <c r="AI11" s="72" t="str">
        <f>IF('RZiS uproszczony z projektem'!AI7=0,"",'RZiS uproszczony z projektem'!AI24/'RZiS uproszczony z projektem'!AI7)</f>
        <v/>
      </c>
    </row>
    <row r="12" spans="1:35">
      <c r="A12" s="67" t="s">
        <v>134</v>
      </c>
      <c r="B12" s="72" t="str">
        <f>IF('Bilans uproszczony z projektem'!B25=0,"",'RZiS uproszczony z projektem'!B24/'Bilans uproszczony z projektem'!B25)</f>
        <v/>
      </c>
      <c r="C12" s="72" t="str">
        <f>IF('Bilans uproszczony z projektem'!C25=0,"",'RZiS uproszczony z projektem'!C24/'Bilans uproszczony z projektem'!C25)</f>
        <v/>
      </c>
      <c r="D12" s="72" t="str">
        <f>IF('Bilans uproszczony z projektem'!D25=0,"",'RZiS uproszczony z projektem'!D24/'Bilans uproszczony z projektem'!D25)</f>
        <v/>
      </c>
      <c r="E12" s="72" t="str">
        <f>IF('Bilans uproszczony z projektem'!E25=0,"",'RZiS uproszczony z projektem'!E24/'Bilans uproszczony z projektem'!E25)</f>
        <v/>
      </c>
      <c r="F12" s="72" t="str">
        <f>IF('Bilans uproszczony z projektem'!F25=0,"",'RZiS uproszczony z projektem'!F24/'Bilans uproszczony z projektem'!F25)</f>
        <v/>
      </c>
      <c r="G12" s="72" t="str">
        <f>IF('Bilans uproszczony z projektem'!G25=0,"",'RZiS uproszczony z projektem'!G24/'Bilans uproszczony z projektem'!G25)</f>
        <v/>
      </c>
      <c r="H12" s="72" t="str">
        <f>IF('Bilans uproszczony z projektem'!H25=0,"",'RZiS uproszczony z projektem'!H24/'Bilans uproszczony z projektem'!H25)</f>
        <v/>
      </c>
      <c r="I12" s="72" t="str">
        <f>IF('Bilans uproszczony z projektem'!I25=0,"",'RZiS uproszczony z projektem'!I24/'Bilans uproszczony z projektem'!I25)</f>
        <v/>
      </c>
      <c r="J12" s="72" t="str">
        <f>IF('Bilans uproszczony z projektem'!J25=0,"",'RZiS uproszczony z projektem'!J24/'Bilans uproszczony z projektem'!J25)</f>
        <v/>
      </c>
      <c r="K12" s="72" t="str">
        <f>IF('Bilans uproszczony z projektem'!K25=0,"",'RZiS uproszczony z projektem'!K24/'Bilans uproszczony z projektem'!K25)</f>
        <v/>
      </c>
      <c r="L12" s="72" t="str">
        <f>IF('Bilans uproszczony z projektem'!L25=0,"",'RZiS uproszczony z projektem'!L24/'Bilans uproszczony z projektem'!L25)</f>
        <v/>
      </c>
      <c r="M12" s="72" t="str">
        <f>IF('Bilans uproszczony z projektem'!M25=0,"",'RZiS uproszczony z projektem'!M24/'Bilans uproszczony z projektem'!M25)</f>
        <v/>
      </c>
      <c r="N12" s="72" t="str">
        <f>IF('Bilans uproszczony z projektem'!N25=0,"",'RZiS uproszczony z projektem'!N24/'Bilans uproszczony z projektem'!N25)</f>
        <v/>
      </c>
      <c r="O12" s="72" t="str">
        <f>IF('Bilans uproszczony z projektem'!O25=0,"",'RZiS uproszczony z projektem'!O24/'Bilans uproszczony z projektem'!O25)</f>
        <v/>
      </c>
      <c r="P12" s="72" t="str">
        <f>IF('Bilans uproszczony z projektem'!P25=0,"",'RZiS uproszczony z projektem'!P24/'Bilans uproszczony z projektem'!P25)</f>
        <v/>
      </c>
      <c r="Q12" s="72" t="str">
        <f>IF('Bilans uproszczony z projektem'!Q25=0,"",'RZiS uproszczony z projektem'!Q24/'Bilans uproszczony z projektem'!Q25)</f>
        <v/>
      </c>
      <c r="R12" s="72" t="str">
        <f>IF('Bilans uproszczony z projektem'!R25=0,"",'RZiS uproszczony z projektem'!R24/'Bilans uproszczony z projektem'!R25)</f>
        <v/>
      </c>
      <c r="S12" s="72" t="str">
        <f>IF('Bilans uproszczony z projektem'!S25=0,"",'RZiS uproszczony z projektem'!S24/'Bilans uproszczony z projektem'!S25)</f>
        <v/>
      </c>
      <c r="T12" s="72" t="str">
        <f>IF('Bilans uproszczony z projektem'!T25=0,"",'RZiS uproszczony z projektem'!T24/'Bilans uproszczony z projektem'!T25)</f>
        <v/>
      </c>
      <c r="U12" s="72" t="str">
        <f>IF('Bilans uproszczony z projektem'!U25=0,"",'RZiS uproszczony z projektem'!U24/'Bilans uproszczony z projektem'!U25)</f>
        <v/>
      </c>
      <c r="V12" s="72" t="str">
        <f>IF('Bilans uproszczony z projektem'!V25=0,"",'RZiS uproszczony z projektem'!V24/'Bilans uproszczony z projektem'!V25)</f>
        <v/>
      </c>
      <c r="W12" s="72" t="str">
        <f>IF('Bilans uproszczony z projektem'!W25=0,"",'RZiS uproszczony z projektem'!W24/'Bilans uproszczony z projektem'!W25)</f>
        <v/>
      </c>
      <c r="X12" s="72" t="str">
        <f>IF('Bilans uproszczony z projektem'!X25=0,"",'RZiS uproszczony z projektem'!X24/'Bilans uproszczony z projektem'!X25)</f>
        <v/>
      </c>
      <c r="Y12" s="72" t="str">
        <f>IF('Bilans uproszczony z projektem'!Y25=0,"",'RZiS uproszczony z projektem'!Y24/'Bilans uproszczony z projektem'!Y25)</f>
        <v/>
      </c>
      <c r="Z12" s="72" t="str">
        <f>IF('Bilans uproszczony z projektem'!Z25=0,"",'RZiS uproszczony z projektem'!Z24/'Bilans uproszczony z projektem'!Z25)</f>
        <v/>
      </c>
      <c r="AA12" s="72" t="str">
        <f>IF('Bilans uproszczony z projektem'!AA25=0,"",'RZiS uproszczony z projektem'!AA24/'Bilans uproszczony z projektem'!AA25)</f>
        <v/>
      </c>
      <c r="AB12" s="72" t="str">
        <f>IF('Bilans uproszczony z projektem'!AB25=0,"",'RZiS uproszczony z projektem'!AB24/'Bilans uproszczony z projektem'!AB25)</f>
        <v/>
      </c>
      <c r="AC12" s="72" t="str">
        <f>IF('Bilans uproszczony z projektem'!AC25=0,"",'RZiS uproszczony z projektem'!AC24/'Bilans uproszczony z projektem'!AC25)</f>
        <v/>
      </c>
      <c r="AD12" s="72" t="str">
        <f>IF('Bilans uproszczony z projektem'!AD25=0,"",'RZiS uproszczony z projektem'!AD24/'Bilans uproszczony z projektem'!AD25)</f>
        <v/>
      </c>
      <c r="AE12" s="72" t="str">
        <f>IF('Bilans uproszczony z projektem'!AE25=0,"",'RZiS uproszczony z projektem'!AE24/'Bilans uproszczony z projektem'!AE25)</f>
        <v/>
      </c>
      <c r="AF12" s="72" t="str">
        <f>IF('Bilans uproszczony z projektem'!AF25=0,"",'RZiS uproszczony z projektem'!AF24/'Bilans uproszczony z projektem'!AF25)</f>
        <v/>
      </c>
      <c r="AG12" s="72" t="str">
        <f>IF('Bilans uproszczony z projektem'!AG25=0,"",'RZiS uproszczony z projektem'!AG24/'Bilans uproszczony z projektem'!AG25)</f>
        <v/>
      </c>
      <c r="AH12" s="72" t="str">
        <f>IF('Bilans uproszczony z projektem'!AH25=0,"",'RZiS uproszczony z projektem'!AH24/'Bilans uproszczony z projektem'!AH25)</f>
        <v/>
      </c>
      <c r="AI12" s="72" t="str">
        <f>IF('Bilans uproszczony z projektem'!AI25=0,"",'RZiS uproszczony z projektem'!AI24/'Bilans uproszczony z projektem'!AI25)</f>
        <v/>
      </c>
    </row>
    <row r="13" spans="1:35">
      <c r="A13" s="67" t="s">
        <v>135</v>
      </c>
      <c r="B13" s="72" t="str">
        <f>IF('Bilans uproszczony z projektem'!B19=0,"",'RZiS uproszczony z projektem'!B24/'Bilans uproszczony z projektem'!B19)</f>
        <v/>
      </c>
      <c r="C13" s="72" t="str">
        <f>IF('Bilans uproszczony z projektem'!C19=0,"",'RZiS uproszczony z projektem'!C24/'Bilans uproszczony z projektem'!C19)</f>
        <v/>
      </c>
      <c r="D13" s="72" t="str">
        <f>IF('Bilans uproszczony z projektem'!D19=0,"",'RZiS uproszczony z projektem'!D24/'Bilans uproszczony z projektem'!D19)</f>
        <v/>
      </c>
      <c r="E13" s="72" t="str">
        <f>IF('Bilans uproszczony z projektem'!E19=0,"",'RZiS uproszczony z projektem'!E24/'Bilans uproszczony z projektem'!E19)</f>
        <v/>
      </c>
      <c r="F13" s="72" t="str">
        <f>IF('Bilans uproszczony z projektem'!F19=0,"",'RZiS uproszczony z projektem'!F24/'Bilans uproszczony z projektem'!F19)</f>
        <v/>
      </c>
      <c r="G13" s="72" t="str">
        <f>IF('Bilans uproszczony z projektem'!G19=0,"",'RZiS uproszczony z projektem'!G24/'Bilans uproszczony z projektem'!G19)</f>
        <v/>
      </c>
      <c r="H13" s="72" t="str">
        <f>IF('Bilans uproszczony z projektem'!H19=0,"",'RZiS uproszczony z projektem'!H24/'Bilans uproszczony z projektem'!H19)</f>
        <v/>
      </c>
      <c r="I13" s="72" t="str">
        <f>IF('Bilans uproszczony z projektem'!I19=0,"",'RZiS uproszczony z projektem'!I24/'Bilans uproszczony z projektem'!I19)</f>
        <v/>
      </c>
      <c r="J13" s="72" t="str">
        <f>IF('Bilans uproszczony z projektem'!J19=0,"",'RZiS uproszczony z projektem'!J24/'Bilans uproszczony z projektem'!J19)</f>
        <v/>
      </c>
      <c r="K13" s="72" t="str">
        <f>IF('Bilans uproszczony z projektem'!K19=0,"",'RZiS uproszczony z projektem'!K24/'Bilans uproszczony z projektem'!K19)</f>
        <v/>
      </c>
      <c r="L13" s="72" t="str">
        <f>IF('Bilans uproszczony z projektem'!L19=0,"",'RZiS uproszczony z projektem'!L24/'Bilans uproszczony z projektem'!L19)</f>
        <v/>
      </c>
      <c r="M13" s="72" t="str">
        <f>IF('Bilans uproszczony z projektem'!M19=0,"",'RZiS uproszczony z projektem'!M24/'Bilans uproszczony z projektem'!M19)</f>
        <v/>
      </c>
      <c r="N13" s="72" t="str">
        <f>IF('Bilans uproszczony z projektem'!N19=0,"",'RZiS uproszczony z projektem'!N24/'Bilans uproszczony z projektem'!N19)</f>
        <v/>
      </c>
      <c r="O13" s="72" t="str">
        <f>IF('Bilans uproszczony z projektem'!O19=0,"",'RZiS uproszczony z projektem'!O24/'Bilans uproszczony z projektem'!O19)</f>
        <v/>
      </c>
      <c r="P13" s="72" t="str">
        <f>IF('Bilans uproszczony z projektem'!P19=0,"",'RZiS uproszczony z projektem'!P24/'Bilans uproszczony z projektem'!P19)</f>
        <v/>
      </c>
      <c r="Q13" s="72" t="str">
        <f>IF('Bilans uproszczony z projektem'!Q19=0,"",'RZiS uproszczony z projektem'!Q24/'Bilans uproszczony z projektem'!Q19)</f>
        <v/>
      </c>
      <c r="R13" s="72" t="str">
        <f>IF('Bilans uproszczony z projektem'!R19=0,"",'RZiS uproszczony z projektem'!R24/'Bilans uproszczony z projektem'!R19)</f>
        <v/>
      </c>
      <c r="S13" s="72" t="str">
        <f>IF('Bilans uproszczony z projektem'!S19=0,"",'RZiS uproszczony z projektem'!S24/'Bilans uproszczony z projektem'!S19)</f>
        <v/>
      </c>
      <c r="T13" s="72" t="str">
        <f>IF('Bilans uproszczony z projektem'!T19=0,"",'RZiS uproszczony z projektem'!T24/'Bilans uproszczony z projektem'!T19)</f>
        <v/>
      </c>
      <c r="U13" s="72" t="str">
        <f>IF('Bilans uproszczony z projektem'!U19=0,"",'RZiS uproszczony z projektem'!U24/'Bilans uproszczony z projektem'!U19)</f>
        <v/>
      </c>
      <c r="V13" s="72" t="str">
        <f>IF('Bilans uproszczony z projektem'!V19=0,"",'RZiS uproszczony z projektem'!V24/'Bilans uproszczony z projektem'!V19)</f>
        <v/>
      </c>
      <c r="W13" s="72" t="str">
        <f>IF('Bilans uproszczony z projektem'!W19=0,"",'RZiS uproszczony z projektem'!W24/'Bilans uproszczony z projektem'!W19)</f>
        <v/>
      </c>
      <c r="X13" s="72" t="str">
        <f>IF('Bilans uproszczony z projektem'!X19=0,"",'RZiS uproszczony z projektem'!X24/'Bilans uproszczony z projektem'!X19)</f>
        <v/>
      </c>
      <c r="Y13" s="72" t="str">
        <f>IF('Bilans uproszczony z projektem'!Y19=0,"",'RZiS uproszczony z projektem'!Y24/'Bilans uproszczony z projektem'!Y19)</f>
        <v/>
      </c>
      <c r="Z13" s="72" t="str">
        <f>IF('Bilans uproszczony z projektem'!Z19=0,"",'RZiS uproszczony z projektem'!Z24/'Bilans uproszczony z projektem'!Z19)</f>
        <v/>
      </c>
      <c r="AA13" s="72" t="str">
        <f>IF('Bilans uproszczony z projektem'!AA19=0,"",'RZiS uproszczony z projektem'!AA24/'Bilans uproszczony z projektem'!AA19)</f>
        <v/>
      </c>
      <c r="AB13" s="72" t="str">
        <f>IF('Bilans uproszczony z projektem'!AB19=0,"",'RZiS uproszczony z projektem'!AB24/'Bilans uproszczony z projektem'!AB19)</f>
        <v/>
      </c>
      <c r="AC13" s="72" t="str">
        <f>IF('Bilans uproszczony z projektem'!AC19=0,"",'RZiS uproszczony z projektem'!AC24/'Bilans uproszczony z projektem'!AC19)</f>
        <v/>
      </c>
      <c r="AD13" s="72" t="str">
        <f>IF('Bilans uproszczony z projektem'!AD19=0,"",'RZiS uproszczony z projektem'!AD24/'Bilans uproszczony z projektem'!AD19)</f>
        <v/>
      </c>
      <c r="AE13" s="72" t="str">
        <f>IF('Bilans uproszczony z projektem'!AE19=0,"",'RZiS uproszczony z projektem'!AE24/'Bilans uproszczony z projektem'!AE19)</f>
        <v/>
      </c>
      <c r="AF13" s="72" t="str">
        <f>IF('Bilans uproszczony z projektem'!AF19=0,"",'RZiS uproszczony z projektem'!AF24/'Bilans uproszczony z projektem'!AF19)</f>
        <v/>
      </c>
      <c r="AG13" s="72" t="str">
        <f>IF('Bilans uproszczony z projektem'!AG19=0,"",'RZiS uproszczony z projektem'!AG24/'Bilans uproszczony z projektem'!AG19)</f>
        <v/>
      </c>
      <c r="AH13" s="72" t="str">
        <f>IF('Bilans uproszczony z projektem'!AH19=0,"",'RZiS uproszczony z projektem'!AH24/'Bilans uproszczony z projektem'!AH19)</f>
        <v/>
      </c>
      <c r="AI13" s="72" t="str">
        <f>IF('Bilans uproszczony z projektem'!AI19=0,"",'RZiS uproszczony z projektem'!AI24/'Bilans uproszczony z projektem'!AI19)</f>
        <v/>
      </c>
    </row>
    <row r="14" spans="1:35">
      <c r="A14" s="192"/>
      <c r="B14" s="192"/>
      <c r="C14" s="21"/>
      <c r="D14" s="21"/>
      <c r="E14" s="21"/>
      <c r="F14" s="21"/>
      <c r="G14" s="21"/>
      <c r="H14" s="21"/>
      <c r="I14" s="21"/>
      <c r="J14" s="21"/>
      <c r="K14" s="21"/>
      <c r="L14" s="13"/>
      <c r="M14" s="11"/>
      <c r="N14" s="3"/>
      <c r="O14" s="3"/>
      <c r="P14" s="3"/>
    </row>
    <row r="15" spans="1:35" ht="15.75" thickBot="1">
      <c r="A15" s="14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3"/>
      <c r="M15" s="11"/>
      <c r="N15" s="3"/>
      <c r="O15" s="3"/>
      <c r="P15" s="3"/>
    </row>
    <row r="16" spans="1:35" ht="16.5" thickTop="1" thickBot="1">
      <c r="A16" s="14"/>
      <c r="B16" s="191"/>
      <c r="C16" s="191"/>
      <c r="D16" s="191"/>
      <c r="E16" s="191"/>
      <c r="F16" s="191"/>
      <c r="G16" s="215" t="s">
        <v>187</v>
      </c>
      <c r="H16" s="213"/>
      <c r="I16" s="213"/>
      <c r="J16" s="213"/>
      <c r="K16" s="213"/>
      <c r="L16" s="214"/>
      <c r="M16" s="191"/>
      <c r="N16" s="191"/>
      <c r="O16" s="191"/>
      <c r="P16" s="191"/>
    </row>
    <row r="17" ht="15.75" thickTop="1"/>
  </sheetData>
  <sheetProtection algorithmName="SHA-512" hashValue="zkV504K02OKsIaj2zZ3sautPxp7hxfFw3KL57JNKv6mqPWAdm0D9LVsropOw9n9mObpwwgkDx2vtd0waYz3LXQ==" saltValue="snsgHAryeL1ElmhqEEfiZg==" spinCount="100000" sheet="1" selectLockedCells="1"/>
  <conditionalFormatting sqref="B7 B10">
    <cfRule type="containsErrors" dxfId="2" priority="4">
      <formula>ISERROR(B7)</formula>
    </cfRule>
  </conditionalFormatting>
  <conditionalFormatting sqref="B4 B11:AI13 B5:AI6 B8:AI9">
    <cfRule type="containsErrors" dxfId="1" priority="5">
      <formula>ISERROR(B4)</formula>
    </cfRule>
  </conditionalFormatting>
  <conditionalFormatting sqref="B11:AI13 B8:AI9">
    <cfRule type="containsErrors" dxfId="0" priority="3">
      <formula>ISERROR(B8)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96AA3-BAF9-459B-9D31-DC1F5DAEA9D4}">
  <sheetPr codeName="Arkusz2"/>
  <dimension ref="A1:AG23"/>
  <sheetViews>
    <sheetView showGridLines="0" zoomScale="90" zoomScaleNormal="90" workbookViewId="0">
      <pane xSplit="1" topLeftCell="B1" activePane="topRight" state="frozen"/>
      <selection pane="topRight" activeCell="C12" sqref="C12"/>
    </sheetView>
  </sheetViews>
  <sheetFormatPr defaultRowHeight="15"/>
  <cols>
    <col min="1" max="1" width="53" style="3" customWidth="1"/>
    <col min="2" max="11" width="16.42578125" style="3" customWidth="1"/>
    <col min="12" max="14" width="17.140625" style="3" customWidth="1"/>
    <col min="15" max="32" width="19.140625" style="3" customWidth="1"/>
    <col min="33" max="16384" width="9.140625" style="3"/>
  </cols>
  <sheetData>
    <row r="1" spans="1:32" ht="15.75">
      <c r="A1" s="152"/>
      <c r="B1" s="152"/>
      <c r="C1" s="152"/>
      <c r="D1" s="152"/>
      <c r="E1" s="152" t="s">
        <v>140</v>
      </c>
      <c r="F1" s="152"/>
      <c r="G1" s="152"/>
      <c r="H1" s="152"/>
      <c r="I1" s="152"/>
      <c r="J1" s="152"/>
      <c r="K1" s="152"/>
      <c r="L1" s="152"/>
      <c r="M1" s="152"/>
    </row>
    <row r="2" spans="1:32">
      <c r="A2" s="10" t="s">
        <v>58</v>
      </c>
      <c r="B2" s="18" t="str">
        <f>IF('Informacje podstawowe'!$C$6="","",'Informacje podstawowe'!$C$6)</f>
        <v/>
      </c>
      <c r="C2" s="17"/>
      <c r="D2" s="17"/>
      <c r="E2" s="17"/>
      <c r="F2" s="17"/>
      <c r="G2" s="17"/>
      <c r="H2" s="17"/>
    </row>
    <row r="3" spans="1:32">
      <c r="A3" s="22" t="s">
        <v>186</v>
      </c>
      <c r="B3" s="7"/>
      <c r="C3" s="7"/>
      <c r="D3" s="7"/>
      <c r="E3" s="7"/>
      <c r="F3" s="7"/>
      <c r="G3" s="7"/>
      <c r="H3" s="7"/>
    </row>
    <row r="4" spans="1:32" ht="15" customHeight="1">
      <c r="A4" s="156"/>
      <c r="B4" s="153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5"/>
    </row>
    <row r="5" spans="1:32" ht="15" customHeight="1">
      <c r="A5" s="158" t="s">
        <v>158</v>
      </c>
      <c r="B5" s="133" t="s">
        <v>53</v>
      </c>
      <c r="C5" s="36" t="s">
        <v>52</v>
      </c>
      <c r="D5" s="36" t="s">
        <v>51</v>
      </c>
      <c r="E5" s="36" t="s">
        <v>50</v>
      </c>
      <c r="F5" s="36" t="s">
        <v>49</v>
      </c>
      <c r="G5" s="36" t="s">
        <v>48</v>
      </c>
      <c r="H5" s="36" t="s">
        <v>47</v>
      </c>
      <c r="I5" s="36" t="s">
        <v>46</v>
      </c>
      <c r="J5" s="36" t="s">
        <v>45</v>
      </c>
      <c r="K5" s="36" t="s">
        <v>44</v>
      </c>
      <c r="L5" s="36" t="s">
        <v>43</v>
      </c>
      <c r="M5" s="36" t="s">
        <v>42</v>
      </c>
      <c r="N5" s="120" t="s">
        <v>357</v>
      </c>
      <c r="O5" s="120" t="s">
        <v>358</v>
      </c>
      <c r="P5" s="120" t="s">
        <v>359</v>
      </c>
      <c r="Q5" s="120" t="s">
        <v>360</v>
      </c>
      <c r="R5" s="120" t="s">
        <v>361</v>
      </c>
      <c r="S5" s="120" t="s">
        <v>362</v>
      </c>
      <c r="T5" s="120" t="s">
        <v>363</v>
      </c>
      <c r="U5" s="120" t="s">
        <v>364</v>
      </c>
      <c r="V5" s="120" t="s">
        <v>365</v>
      </c>
      <c r="W5" s="120" t="s">
        <v>366</v>
      </c>
      <c r="X5" s="120" t="s">
        <v>367</v>
      </c>
      <c r="Y5" s="120" t="s">
        <v>368</v>
      </c>
      <c r="Z5" s="120" t="s">
        <v>369</v>
      </c>
      <c r="AA5" s="120" t="s">
        <v>370</v>
      </c>
      <c r="AB5" s="120" t="s">
        <v>371</v>
      </c>
      <c r="AC5" s="120" t="s">
        <v>372</v>
      </c>
      <c r="AD5" s="120" t="s">
        <v>373</v>
      </c>
      <c r="AE5" s="120" t="s">
        <v>374</v>
      </c>
      <c r="AF5" s="120" t="s">
        <v>375</v>
      </c>
    </row>
    <row r="6" spans="1:32" ht="15" customHeight="1">
      <c r="A6" s="157"/>
      <c r="B6" s="37" t="str">
        <f>'Informacje podstawowe'!F30</f>
        <v/>
      </c>
      <c r="C6" s="37" t="str">
        <f>'Informacje podstawowe'!G30</f>
        <v/>
      </c>
      <c r="D6" s="37" t="str">
        <f>'Informacje podstawowe'!H30</f>
        <v/>
      </c>
      <c r="E6" s="37" t="str">
        <f>'Informacje podstawowe'!I30</f>
        <v/>
      </c>
      <c r="F6" s="37" t="str">
        <f>'Informacje podstawowe'!J30</f>
        <v/>
      </c>
      <c r="G6" s="37" t="str">
        <f>'Informacje podstawowe'!K30</f>
        <v/>
      </c>
      <c r="H6" s="37" t="str">
        <f>'Informacje podstawowe'!L30</f>
        <v/>
      </c>
      <c r="I6" s="37" t="str">
        <f>'Informacje podstawowe'!M30</f>
        <v/>
      </c>
      <c r="J6" s="37" t="str">
        <f>'Informacje podstawowe'!N30</f>
        <v/>
      </c>
      <c r="K6" s="37" t="str">
        <f>'Informacje podstawowe'!O30</f>
        <v/>
      </c>
      <c r="L6" s="37" t="str">
        <f>'Informacje podstawowe'!P30</f>
        <v/>
      </c>
      <c r="M6" s="122" t="str">
        <f>'Informacje podstawowe'!Q30</f>
        <v/>
      </c>
      <c r="N6" s="122" t="str">
        <f>'Informacje podstawowe'!R30</f>
        <v/>
      </c>
      <c r="O6" s="122" t="str">
        <f>'Informacje podstawowe'!S30</f>
        <v/>
      </c>
      <c r="P6" s="122" t="str">
        <f>'Informacje podstawowe'!T30</f>
        <v/>
      </c>
      <c r="Q6" s="122" t="str">
        <f>'Informacje podstawowe'!U30</f>
        <v/>
      </c>
      <c r="R6" s="122" t="str">
        <f>'Informacje podstawowe'!V30</f>
        <v/>
      </c>
      <c r="S6" s="122" t="str">
        <f>'Informacje podstawowe'!W30</f>
        <v/>
      </c>
      <c r="T6" s="122" t="str">
        <f>'Informacje podstawowe'!X30</f>
        <v/>
      </c>
      <c r="U6" s="122" t="str">
        <f>'Informacje podstawowe'!Y30</f>
        <v/>
      </c>
      <c r="V6" s="122" t="str">
        <f>'Informacje podstawowe'!Z30</f>
        <v/>
      </c>
      <c r="W6" s="122" t="str">
        <f>'Informacje podstawowe'!AA30</f>
        <v/>
      </c>
      <c r="X6" s="122" t="str">
        <f>'Informacje podstawowe'!AB30</f>
        <v/>
      </c>
      <c r="Y6" s="122" t="str">
        <f>'Informacje podstawowe'!AC30</f>
        <v/>
      </c>
      <c r="Z6" s="122" t="str">
        <f>'Informacje podstawowe'!AD30</f>
        <v/>
      </c>
      <c r="AA6" s="122" t="str">
        <f>'Informacje podstawowe'!AE30</f>
        <v/>
      </c>
      <c r="AB6" s="122" t="str">
        <f>'Informacje podstawowe'!AF30</f>
        <v/>
      </c>
      <c r="AC6" s="122" t="str">
        <f>'Informacje podstawowe'!AG30</f>
        <v/>
      </c>
      <c r="AD6" s="122" t="str">
        <f>'Informacje podstawowe'!AH30</f>
        <v/>
      </c>
      <c r="AE6" s="122" t="str">
        <f>'Informacje podstawowe'!AI30</f>
        <v/>
      </c>
      <c r="AF6" s="122" t="str">
        <f>'Informacje podstawowe'!AJ30</f>
        <v/>
      </c>
    </row>
    <row r="7" spans="1:32" s="2" customFormat="1">
      <c r="A7" s="38" t="s">
        <v>159</v>
      </c>
      <c r="B7" s="39">
        <f>SUM(B8:B10)</f>
        <v>0</v>
      </c>
      <c r="C7" s="39">
        <f t="shared" ref="C7:AF7" si="0">SUM(C8:C10)</f>
        <v>0</v>
      </c>
      <c r="D7" s="39">
        <f t="shared" si="0"/>
        <v>0</v>
      </c>
      <c r="E7" s="39">
        <f t="shared" si="0"/>
        <v>0</v>
      </c>
      <c r="F7" s="39">
        <f t="shared" si="0"/>
        <v>0</v>
      </c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  <c r="L7" s="39">
        <f t="shared" si="0"/>
        <v>0</v>
      </c>
      <c r="M7" s="39">
        <f t="shared" si="0"/>
        <v>0</v>
      </c>
      <c r="N7" s="39">
        <f t="shared" si="0"/>
        <v>0</v>
      </c>
      <c r="O7" s="39">
        <f t="shared" si="0"/>
        <v>0</v>
      </c>
      <c r="P7" s="39">
        <f t="shared" si="0"/>
        <v>0</v>
      </c>
      <c r="Q7" s="39">
        <f t="shared" si="0"/>
        <v>0</v>
      </c>
      <c r="R7" s="39">
        <f t="shared" si="0"/>
        <v>0</v>
      </c>
      <c r="S7" s="39">
        <f t="shared" si="0"/>
        <v>0</v>
      </c>
      <c r="T7" s="39">
        <f t="shared" si="0"/>
        <v>0</v>
      </c>
      <c r="U7" s="39">
        <f t="shared" si="0"/>
        <v>0</v>
      </c>
      <c r="V7" s="39">
        <f t="shared" si="0"/>
        <v>0</v>
      </c>
      <c r="W7" s="39">
        <f t="shared" si="0"/>
        <v>0</v>
      </c>
      <c r="X7" s="39">
        <f t="shared" si="0"/>
        <v>0</v>
      </c>
      <c r="Y7" s="39">
        <f t="shared" si="0"/>
        <v>0</v>
      </c>
      <c r="Z7" s="39">
        <f t="shared" si="0"/>
        <v>0</v>
      </c>
      <c r="AA7" s="39">
        <f t="shared" si="0"/>
        <v>0</v>
      </c>
      <c r="AB7" s="39">
        <f t="shared" si="0"/>
        <v>0</v>
      </c>
      <c r="AC7" s="39">
        <f t="shared" si="0"/>
        <v>0</v>
      </c>
      <c r="AD7" s="39">
        <f t="shared" si="0"/>
        <v>0</v>
      </c>
      <c r="AE7" s="39">
        <f t="shared" si="0"/>
        <v>0</v>
      </c>
      <c r="AF7" s="39">
        <f t="shared" si="0"/>
        <v>0</v>
      </c>
    </row>
    <row r="8" spans="1:32">
      <c r="A8" s="40" t="s">
        <v>161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</row>
    <row r="9" spans="1:32">
      <c r="A9" s="40" t="s">
        <v>162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</row>
    <row r="10" spans="1:32">
      <c r="A10" s="40" t="s">
        <v>167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</row>
    <row r="11" spans="1:32" s="2" customFormat="1">
      <c r="A11" s="41" t="s">
        <v>160</v>
      </c>
      <c r="B11" s="39">
        <f>SUM(B12:B14)</f>
        <v>0</v>
      </c>
      <c r="C11" s="39">
        <f t="shared" ref="C11:AF11" si="1">SUM(C12:C14)</f>
        <v>0</v>
      </c>
      <c r="D11" s="39">
        <f t="shared" si="1"/>
        <v>0</v>
      </c>
      <c r="E11" s="39">
        <f t="shared" si="1"/>
        <v>0</v>
      </c>
      <c r="F11" s="39">
        <f t="shared" si="1"/>
        <v>0</v>
      </c>
      <c r="G11" s="39">
        <f t="shared" si="1"/>
        <v>0</v>
      </c>
      <c r="H11" s="39">
        <f t="shared" si="1"/>
        <v>0</v>
      </c>
      <c r="I11" s="39">
        <f t="shared" si="1"/>
        <v>0</v>
      </c>
      <c r="J11" s="39">
        <f t="shared" si="1"/>
        <v>0</v>
      </c>
      <c r="K11" s="39">
        <f t="shared" si="1"/>
        <v>0</v>
      </c>
      <c r="L11" s="39">
        <f t="shared" si="1"/>
        <v>0</v>
      </c>
      <c r="M11" s="39">
        <f t="shared" si="1"/>
        <v>0</v>
      </c>
      <c r="N11" s="39">
        <f t="shared" si="1"/>
        <v>0</v>
      </c>
      <c r="O11" s="39">
        <f t="shared" si="1"/>
        <v>0</v>
      </c>
      <c r="P11" s="39">
        <f t="shared" si="1"/>
        <v>0</v>
      </c>
      <c r="Q11" s="39">
        <f t="shared" si="1"/>
        <v>0</v>
      </c>
      <c r="R11" s="39">
        <f t="shared" si="1"/>
        <v>0</v>
      </c>
      <c r="S11" s="39">
        <f t="shared" si="1"/>
        <v>0</v>
      </c>
      <c r="T11" s="39">
        <f t="shared" si="1"/>
        <v>0</v>
      </c>
      <c r="U11" s="39">
        <f t="shared" si="1"/>
        <v>0</v>
      </c>
      <c r="V11" s="39">
        <f t="shared" si="1"/>
        <v>0</v>
      </c>
      <c r="W11" s="39">
        <f t="shared" si="1"/>
        <v>0</v>
      </c>
      <c r="X11" s="39">
        <f t="shared" si="1"/>
        <v>0</v>
      </c>
      <c r="Y11" s="39">
        <f t="shared" si="1"/>
        <v>0</v>
      </c>
      <c r="Z11" s="39">
        <f t="shared" si="1"/>
        <v>0</v>
      </c>
      <c r="AA11" s="39">
        <f t="shared" si="1"/>
        <v>0</v>
      </c>
      <c r="AB11" s="39">
        <f t="shared" si="1"/>
        <v>0</v>
      </c>
      <c r="AC11" s="39">
        <f t="shared" si="1"/>
        <v>0</v>
      </c>
      <c r="AD11" s="39">
        <f t="shared" si="1"/>
        <v>0</v>
      </c>
      <c r="AE11" s="39">
        <f t="shared" si="1"/>
        <v>0</v>
      </c>
      <c r="AF11" s="39">
        <f t="shared" si="1"/>
        <v>0</v>
      </c>
    </row>
    <row r="12" spans="1:32">
      <c r="A12" s="40" t="s">
        <v>163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</row>
    <row r="13" spans="1:32">
      <c r="A13" s="40" t="s">
        <v>164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</row>
    <row r="14" spans="1:32" s="2" customFormat="1">
      <c r="A14" s="40" t="s">
        <v>168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</row>
    <row r="15" spans="1:32" s="2" customFormat="1">
      <c r="A15" s="41" t="s">
        <v>169</v>
      </c>
      <c r="B15" s="39">
        <f>B7-B11</f>
        <v>0</v>
      </c>
      <c r="C15" s="39">
        <f t="shared" ref="C15:AF15" si="2">C7-C11</f>
        <v>0</v>
      </c>
      <c r="D15" s="39">
        <f t="shared" si="2"/>
        <v>0</v>
      </c>
      <c r="E15" s="39">
        <f t="shared" si="2"/>
        <v>0</v>
      </c>
      <c r="F15" s="39">
        <f t="shared" si="2"/>
        <v>0</v>
      </c>
      <c r="G15" s="39">
        <f t="shared" si="2"/>
        <v>0</v>
      </c>
      <c r="H15" s="39">
        <f t="shared" si="2"/>
        <v>0</v>
      </c>
      <c r="I15" s="39">
        <f t="shared" si="2"/>
        <v>0</v>
      </c>
      <c r="J15" s="39">
        <f t="shared" si="2"/>
        <v>0</v>
      </c>
      <c r="K15" s="39">
        <f t="shared" si="2"/>
        <v>0</v>
      </c>
      <c r="L15" s="39">
        <f t="shared" si="2"/>
        <v>0</v>
      </c>
      <c r="M15" s="39">
        <f t="shared" si="2"/>
        <v>0</v>
      </c>
      <c r="N15" s="39">
        <f t="shared" si="2"/>
        <v>0</v>
      </c>
      <c r="O15" s="39">
        <f t="shared" si="2"/>
        <v>0</v>
      </c>
      <c r="P15" s="39">
        <f t="shared" si="2"/>
        <v>0</v>
      </c>
      <c r="Q15" s="39">
        <f t="shared" si="2"/>
        <v>0</v>
      </c>
      <c r="R15" s="39">
        <f t="shared" si="2"/>
        <v>0</v>
      </c>
      <c r="S15" s="39">
        <f t="shared" si="2"/>
        <v>0</v>
      </c>
      <c r="T15" s="39">
        <f t="shared" si="2"/>
        <v>0</v>
      </c>
      <c r="U15" s="39">
        <f t="shared" si="2"/>
        <v>0</v>
      </c>
      <c r="V15" s="39">
        <f t="shared" si="2"/>
        <v>0</v>
      </c>
      <c r="W15" s="39">
        <f t="shared" si="2"/>
        <v>0</v>
      </c>
      <c r="X15" s="39">
        <f t="shared" si="2"/>
        <v>0</v>
      </c>
      <c r="Y15" s="39">
        <f t="shared" si="2"/>
        <v>0</v>
      </c>
      <c r="Z15" s="39">
        <f t="shared" si="2"/>
        <v>0</v>
      </c>
      <c r="AA15" s="39">
        <f t="shared" si="2"/>
        <v>0</v>
      </c>
      <c r="AB15" s="39">
        <f t="shared" si="2"/>
        <v>0</v>
      </c>
      <c r="AC15" s="39">
        <f t="shared" si="2"/>
        <v>0</v>
      </c>
      <c r="AD15" s="39">
        <f t="shared" si="2"/>
        <v>0</v>
      </c>
      <c r="AE15" s="39">
        <f t="shared" si="2"/>
        <v>0</v>
      </c>
      <c r="AF15" s="39">
        <f t="shared" si="2"/>
        <v>0</v>
      </c>
    </row>
    <row r="16" spans="1:32">
      <c r="A16" s="40" t="s">
        <v>166</v>
      </c>
      <c r="B16" s="160" t="str">
        <f>IF('Informacje podstawowe'!C57="","",'Informacje podstawowe'!C57)</f>
        <v/>
      </c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</row>
    <row r="17" spans="1:33">
      <c r="A17" s="40" t="s">
        <v>165</v>
      </c>
      <c r="B17" s="43" t="str">
        <f>IF(B$6="","",1)</f>
        <v/>
      </c>
      <c r="C17" s="43" t="str">
        <f>IF(C$6="","",1/(1+$B$16)^1)</f>
        <v/>
      </c>
      <c r="D17" s="43" t="str">
        <f>IF(D$6="","",1/(1+$B$16)^2)</f>
        <v/>
      </c>
      <c r="E17" s="43" t="str">
        <f>IF(E$6="","",1/(1+$B$16)^3)</f>
        <v/>
      </c>
      <c r="F17" s="43" t="str">
        <f>IF(F$6="","",1/(1+$B$16)^4)</f>
        <v/>
      </c>
      <c r="G17" s="43" t="str">
        <f>IF(G$6="","",1/(1+$B$16)^5)</f>
        <v/>
      </c>
      <c r="H17" s="43" t="str">
        <f>IF(H$6="","",1/(1+$B$16)^6)</f>
        <v/>
      </c>
      <c r="I17" s="43" t="str">
        <f>IF(I$6="","",1/(1+$B$16)^7)</f>
        <v/>
      </c>
      <c r="J17" s="43" t="str">
        <f>IF(J$6="","",1/(1+$B$16)^8)</f>
        <v/>
      </c>
      <c r="K17" s="43" t="str">
        <f>IF(K$6="","",1/(1+$B$16)^9)</f>
        <v/>
      </c>
      <c r="L17" s="43" t="str">
        <f>IF(L$6="","",1/(1+$B$16)^10)</f>
        <v/>
      </c>
      <c r="M17" s="43" t="str">
        <f>IF(M$6="","",1/(1+$B$16)^11)</f>
        <v/>
      </c>
      <c r="N17" s="43" t="str">
        <f>IF(N$6="","",1/(1+$B$16)^12)</f>
        <v/>
      </c>
      <c r="O17" s="43" t="str">
        <f>IF(O$6="","",1/(1+$B$16)^13)</f>
        <v/>
      </c>
      <c r="P17" s="43" t="str">
        <f>IF(P$6="","",1/(1+$B$16)^14)</f>
        <v/>
      </c>
      <c r="Q17" s="43" t="str">
        <f>IF(Q$6="","",1/(1+$B$16)^15)</f>
        <v/>
      </c>
      <c r="R17" s="43" t="str">
        <f>IF(R$6="","",1/(1+$B$16)^16)</f>
        <v/>
      </c>
      <c r="S17" s="43" t="str">
        <f>IF(S$6="","",1/(1+$B$16)^17)</f>
        <v/>
      </c>
      <c r="T17" s="43" t="str">
        <f>IF(T$6="","",1/(1+$B$16)^18)</f>
        <v/>
      </c>
      <c r="U17" s="43" t="str">
        <f>IF(U$6="","",1/(1+$B$16)^19)</f>
        <v/>
      </c>
      <c r="V17" s="43" t="str">
        <f>IF(V$6="","",1/(1+$B$16)^20)</f>
        <v/>
      </c>
      <c r="W17" s="43" t="str">
        <f>IF(W$6="","",1/(1+$B$16)^21)</f>
        <v/>
      </c>
      <c r="X17" s="43" t="str">
        <f>IF(X$6="","",1/(1+$B$16)^22)</f>
        <v/>
      </c>
      <c r="Y17" s="43" t="str">
        <f>IF(Y$6="","",1/(1+$B$16)^23)</f>
        <v/>
      </c>
      <c r="Z17" s="43" t="str">
        <f>IF(Z$6="","",1/(1+$B$16)^24)</f>
        <v/>
      </c>
      <c r="AA17" s="43" t="str">
        <f>IF(AA$6="","",1/(1+$B$16)^25)</f>
        <v/>
      </c>
      <c r="AB17" s="43" t="str">
        <f>IF(AB$6="","",1/(1+$B$16)^26)</f>
        <v/>
      </c>
      <c r="AC17" s="43" t="str">
        <f>IF(AC$6="","",1/(1+$B$16)^27)</f>
        <v/>
      </c>
      <c r="AD17" s="43" t="str">
        <f>IF(AD$6="","",1/(1+$B$16)^28)</f>
        <v/>
      </c>
      <c r="AE17" s="43" t="str">
        <f>IF(AE$6="","",1/(1+$B$16)^29)</f>
        <v/>
      </c>
      <c r="AF17" s="43" t="str">
        <f>IF(AF$6="","",1/(1+$B$16)^30)</f>
        <v/>
      </c>
    </row>
    <row r="18" spans="1:33" s="2" customFormat="1">
      <c r="A18" s="41" t="s">
        <v>170</v>
      </c>
      <c r="B18" s="39" t="str">
        <f t="shared" ref="B18:H18" si="3">IF(B6="","",B15*B17)</f>
        <v/>
      </c>
      <c r="C18" s="39" t="str">
        <f t="shared" si="3"/>
        <v/>
      </c>
      <c r="D18" s="39" t="str">
        <f t="shared" si="3"/>
        <v/>
      </c>
      <c r="E18" s="39" t="str">
        <f t="shared" si="3"/>
        <v/>
      </c>
      <c r="F18" s="39" t="str">
        <f t="shared" si="3"/>
        <v/>
      </c>
      <c r="G18" s="39" t="str">
        <f t="shared" si="3"/>
        <v/>
      </c>
      <c r="H18" s="39" t="str">
        <f t="shared" si="3"/>
        <v/>
      </c>
      <c r="I18" s="39" t="str">
        <f t="shared" ref="I18:AF18" si="4">IF(I6="","",I15*I17)</f>
        <v/>
      </c>
      <c r="J18" s="39" t="str">
        <f t="shared" si="4"/>
        <v/>
      </c>
      <c r="K18" s="39" t="str">
        <f t="shared" si="4"/>
        <v/>
      </c>
      <c r="L18" s="39" t="str">
        <f t="shared" si="4"/>
        <v/>
      </c>
      <c r="M18" s="39" t="str">
        <f t="shared" si="4"/>
        <v/>
      </c>
      <c r="N18" s="39" t="str">
        <f t="shared" si="4"/>
        <v/>
      </c>
      <c r="O18" s="39" t="str">
        <f t="shared" si="4"/>
        <v/>
      </c>
      <c r="P18" s="39" t="str">
        <f t="shared" si="4"/>
        <v/>
      </c>
      <c r="Q18" s="39" t="str">
        <f t="shared" si="4"/>
        <v/>
      </c>
      <c r="R18" s="39" t="str">
        <f t="shared" si="4"/>
        <v/>
      </c>
      <c r="S18" s="39" t="str">
        <f t="shared" si="4"/>
        <v/>
      </c>
      <c r="T18" s="39" t="str">
        <f t="shared" si="4"/>
        <v/>
      </c>
      <c r="U18" s="39" t="str">
        <f t="shared" si="4"/>
        <v/>
      </c>
      <c r="V18" s="39" t="str">
        <f t="shared" si="4"/>
        <v/>
      </c>
      <c r="W18" s="39" t="str">
        <f t="shared" si="4"/>
        <v/>
      </c>
      <c r="X18" s="39" t="str">
        <f t="shared" si="4"/>
        <v/>
      </c>
      <c r="Y18" s="39" t="str">
        <f t="shared" si="4"/>
        <v/>
      </c>
      <c r="Z18" s="39" t="str">
        <f t="shared" si="4"/>
        <v/>
      </c>
      <c r="AA18" s="39" t="str">
        <f t="shared" si="4"/>
        <v/>
      </c>
      <c r="AB18" s="39" t="str">
        <f t="shared" si="4"/>
        <v/>
      </c>
      <c r="AC18" s="39" t="str">
        <f t="shared" si="4"/>
        <v/>
      </c>
      <c r="AD18" s="39" t="str">
        <f t="shared" si="4"/>
        <v/>
      </c>
      <c r="AE18" s="39" t="str">
        <f t="shared" si="4"/>
        <v/>
      </c>
      <c r="AF18" s="39" t="str">
        <f t="shared" si="4"/>
        <v/>
      </c>
      <c r="AG18" s="125"/>
    </row>
    <row r="19" spans="1:33" s="2" customFormat="1">
      <c r="A19" s="42" t="s">
        <v>171</v>
      </c>
      <c r="B19" s="43" t="str">
        <f t="shared" ref="B19:H19" si="5">IF(B6="","",B7*B17)</f>
        <v/>
      </c>
      <c r="C19" s="43" t="str">
        <f t="shared" si="5"/>
        <v/>
      </c>
      <c r="D19" s="43" t="str">
        <f t="shared" si="5"/>
        <v/>
      </c>
      <c r="E19" s="43" t="str">
        <f t="shared" si="5"/>
        <v/>
      </c>
      <c r="F19" s="43" t="str">
        <f t="shared" si="5"/>
        <v/>
      </c>
      <c r="G19" s="43" t="str">
        <f t="shared" si="5"/>
        <v/>
      </c>
      <c r="H19" s="43" t="str">
        <f t="shared" si="5"/>
        <v/>
      </c>
      <c r="I19" s="43" t="str">
        <f t="shared" ref="I19:AF19" si="6">IF(I6="","",I7*I17)</f>
        <v/>
      </c>
      <c r="J19" s="43" t="str">
        <f t="shared" si="6"/>
        <v/>
      </c>
      <c r="K19" s="43" t="str">
        <f t="shared" si="6"/>
        <v/>
      </c>
      <c r="L19" s="43" t="str">
        <f t="shared" si="6"/>
        <v/>
      </c>
      <c r="M19" s="43" t="str">
        <f t="shared" si="6"/>
        <v/>
      </c>
      <c r="N19" s="43" t="str">
        <f t="shared" si="6"/>
        <v/>
      </c>
      <c r="O19" s="43" t="str">
        <f t="shared" si="6"/>
        <v/>
      </c>
      <c r="P19" s="43" t="str">
        <f t="shared" si="6"/>
        <v/>
      </c>
      <c r="Q19" s="43" t="str">
        <f t="shared" si="6"/>
        <v/>
      </c>
      <c r="R19" s="43" t="str">
        <f t="shared" si="6"/>
        <v/>
      </c>
      <c r="S19" s="43" t="str">
        <f t="shared" si="6"/>
        <v/>
      </c>
      <c r="T19" s="43" t="str">
        <f t="shared" si="6"/>
        <v/>
      </c>
      <c r="U19" s="43" t="str">
        <f t="shared" si="6"/>
        <v/>
      </c>
      <c r="V19" s="43" t="str">
        <f t="shared" si="6"/>
        <v/>
      </c>
      <c r="W19" s="43" t="str">
        <f t="shared" si="6"/>
        <v/>
      </c>
      <c r="X19" s="43" t="str">
        <f t="shared" si="6"/>
        <v/>
      </c>
      <c r="Y19" s="43" t="str">
        <f t="shared" si="6"/>
        <v/>
      </c>
      <c r="Z19" s="43" t="str">
        <f t="shared" si="6"/>
        <v/>
      </c>
      <c r="AA19" s="43" t="str">
        <f t="shared" si="6"/>
        <v/>
      </c>
      <c r="AB19" s="43" t="str">
        <f t="shared" si="6"/>
        <v/>
      </c>
      <c r="AC19" s="43" t="str">
        <f t="shared" si="6"/>
        <v/>
      </c>
      <c r="AD19" s="43" t="str">
        <f t="shared" si="6"/>
        <v/>
      </c>
      <c r="AE19" s="43" t="str">
        <f t="shared" si="6"/>
        <v/>
      </c>
      <c r="AF19" s="43" t="str">
        <f t="shared" si="6"/>
        <v/>
      </c>
      <c r="AG19" s="124">
        <f>SUM(B19:AF19)</f>
        <v>0</v>
      </c>
    </row>
    <row r="20" spans="1:33" s="2" customFormat="1">
      <c r="A20" s="42" t="s">
        <v>172</v>
      </c>
      <c r="B20" s="43" t="str">
        <f t="shared" ref="B20:H20" si="7">IF(B6="","",B11*B17)</f>
        <v/>
      </c>
      <c r="C20" s="43" t="str">
        <f t="shared" si="7"/>
        <v/>
      </c>
      <c r="D20" s="43" t="str">
        <f t="shared" si="7"/>
        <v/>
      </c>
      <c r="E20" s="43" t="str">
        <f t="shared" si="7"/>
        <v/>
      </c>
      <c r="F20" s="43" t="str">
        <f t="shared" si="7"/>
        <v/>
      </c>
      <c r="G20" s="43" t="str">
        <f t="shared" si="7"/>
        <v/>
      </c>
      <c r="H20" s="43" t="str">
        <f t="shared" si="7"/>
        <v/>
      </c>
      <c r="I20" s="43" t="str">
        <f t="shared" ref="I20:AF20" si="8">IF(I6="","",I11*I17)</f>
        <v/>
      </c>
      <c r="J20" s="43" t="str">
        <f t="shared" si="8"/>
        <v/>
      </c>
      <c r="K20" s="43" t="str">
        <f t="shared" si="8"/>
        <v/>
      </c>
      <c r="L20" s="43" t="str">
        <f t="shared" si="8"/>
        <v/>
      </c>
      <c r="M20" s="43" t="str">
        <f t="shared" si="8"/>
        <v/>
      </c>
      <c r="N20" s="43" t="str">
        <f t="shared" si="8"/>
        <v/>
      </c>
      <c r="O20" s="43" t="str">
        <f t="shared" si="8"/>
        <v/>
      </c>
      <c r="P20" s="43" t="str">
        <f t="shared" si="8"/>
        <v/>
      </c>
      <c r="Q20" s="43" t="str">
        <f t="shared" si="8"/>
        <v/>
      </c>
      <c r="R20" s="43" t="str">
        <f t="shared" si="8"/>
        <v/>
      </c>
      <c r="S20" s="43" t="str">
        <f t="shared" si="8"/>
        <v/>
      </c>
      <c r="T20" s="43" t="str">
        <f t="shared" si="8"/>
        <v/>
      </c>
      <c r="U20" s="43" t="str">
        <f t="shared" si="8"/>
        <v/>
      </c>
      <c r="V20" s="43" t="str">
        <f t="shared" si="8"/>
        <v/>
      </c>
      <c r="W20" s="43" t="str">
        <f t="shared" si="8"/>
        <v/>
      </c>
      <c r="X20" s="43" t="str">
        <f t="shared" si="8"/>
        <v/>
      </c>
      <c r="Y20" s="43" t="str">
        <f t="shared" si="8"/>
        <v/>
      </c>
      <c r="Z20" s="43" t="str">
        <f t="shared" si="8"/>
        <v/>
      </c>
      <c r="AA20" s="43" t="str">
        <f t="shared" si="8"/>
        <v/>
      </c>
      <c r="AB20" s="43" t="str">
        <f t="shared" si="8"/>
        <v/>
      </c>
      <c r="AC20" s="43" t="str">
        <f t="shared" si="8"/>
        <v/>
      </c>
      <c r="AD20" s="43" t="str">
        <f t="shared" si="8"/>
        <v/>
      </c>
      <c r="AE20" s="43" t="str">
        <f t="shared" si="8"/>
        <v/>
      </c>
      <c r="AF20" s="43" t="str">
        <f t="shared" si="8"/>
        <v/>
      </c>
      <c r="AG20" s="124">
        <f>SUM(B20:AF20)</f>
        <v>0</v>
      </c>
    </row>
    <row r="21" spans="1:33" s="2" customFormat="1">
      <c r="A21" s="41" t="s">
        <v>173</v>
      </c>
      <c r="B21" s="39">
        <f>SUM(B18:AF18)</f>
        <v>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pans="1:33" s="81" customFormat="1">
      <c r="A22" s="41" t="s">
        <v>174</v>
      </c>
      <c r="B22" s="44" t="str">
        <f>IF(B6="","",IRR(B18:AF18))</f>
        <v/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33" s="2" customFormat="1">
      <c r="A23" s="41" t="s">
        <v>175</v>
      </c>
      <c r="B23" s="39" t="str">
        <f>IF(AG20=0,"",AG19/AG20)</f>
        <v/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</sheetData>
  <sheetProtection algorithmName="SHA-512" hashValue="t4yuF0BZ4MU86vHUDEL3jHxF77FfCwof8inZROGbrfrNGG6bvWKGOoH0xc04mU/dQS3yn7+0v7YjxtFxH2m+VA==" saltValue="4BfnCwv4a43ZZvBFj6S6/g==" spinCount="100000" sheet="1" selectLockedCells="1"/>
  <protectedRanges>
    <protectedRange sqref="N15:AF15 B15:M16 B21:M23 B17:AF20 B8:AF10 B12:AF13" name="Rozstęp2"/>
    <protectedRange sqref="N15:AF15 B15:M16 B21:M23 B17:AF20 B8:AF10 B12:AF13" name="Rozstęp1"/>
  </protectedRange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31130-C9C0-402B-A202-2D08EC873BFB}">
  <sheetPr codeName="Arkusz11"/>
  <dimension ref="A1:AF96"/>
  <sheetViews>
    <sheetView showGridLines="0" zoomScaleNormal="100" workbookViewId="0">
      <pane xSplit="1" topLeftCell="B1" activePane="topRight" state="frozen"/>
      <selection pane="topRight" activeCell="D14" sqref="D14"/>
    </sheetView>
  </sheetViews>
  <sheetFormatPr defaultRowHeight="12"/>
  <cols>
    <col min="1" max="1" width="53" style="94" customWidth="1"/>
    <col min="2" max="32" width="16.42578125" style="94" customWidth="1"/>
    <col min="33" max="16384" width="9.140625" style="94"/>
  </cols>
  <sheetData>
    <row r="1" spans="1:32" ht="15.75">
      <c r="A1" s="152"/>
      <c r="B1" s="152"/>
      <c r="C1" s="152"/>
      <c r="D1" s="152"/>
      <c r="E1" s="152"/>
      <c r="F1" s="152" t="s">
        <v>140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</row>
    <row r="2" spans="1:32">
      <c r="A2" s="10" t="s">
        <v>58</v>
      </c>
      <c r="B2" s="18" t="str">
        <f>IF('Informacje podstawowe'!$C$6="","",'Informacje podstawowe'!$C$6)</f>
        <v/>
      </c>
      <c r="C2" s="95"/>
      <c r="D2" s="95"/>
      <c r="E2" s="95"/>
      <c r="F2" s="95"/>
      <c r="G2" s="95"/>
      <c r="H2" s="95"/>
    </row>
    <row r="3" spans="1:32">
      <c r="A3" s="22" t="s">
        <v>274</v>
      </c>
      <c r="B3" s="7"/>
      <c r="C3" s="7"/>
      <c r="D3" s="7"/>
      <c r="E3" s="7"/>
      <c r="F3" s="7"/>
      <c r="G3" s="7"/>
      <c r="H3" s="7"/>
    </row>
    <row r="4" spans="1:32" ht="18" customHeight="1">
      <c r="A4" s="164" t="s">
        <v>275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</row>
    <row r="5" spans="1:32" ht="12" customHeight="1">
      <c r="A5" s="168"/>
      <c r="B5" s="133" t="s">
        <v>53</v>
      </c>
      <c r="C5" s="36" t="s">
        <v>52</v>
      </c>
      <c r="D5" s="36" t="s">
        <v>51</v>
      </c>
      <c r="E5" s="36" t="s">
        <v>50</v>
      </c>
      <c r="F5" s="36" t="s">
        <v>49</v>
      </c>
      <c r="G5" s="36" t="s">
        <v>48</v>
      </c>
      <c r="H5" s="36" t="s">
        <v>47</v>
      </c>
      <c r="I5" s="36" t="s">
        <v>46</v>
      </c>
      <c r="J5" s="36" t="s">
        <v>45</v>
      </c>
      <c r="K5" s="36" t="s">
        <v>44</v>
      </c>
      <c r="L5" s="36" t="s">
        <v>43</v>
      </c>
      <c r="M5" s="36" t="s">
        <v>42</v>
      </c>
      <c r="N5" s="96" t="s">
        <v>276</v>
      </c>
      <c r="O5" s="96" t="s">
        <v>277</v>
      </c>
      <c r="P5" s="96" t="s">
        <v>278</v>
      </c>
      <c r="Q5" s="96" t="s">
        <v>279</v>
      </c>
      <c r="R5" s="96" t="s">
        <v>280</v>
      </c>
      <c r="S5" s="96" t="s">
        <v>281</v>
      </c>
      <c r="T5" s="96" t="s">
        <v>282</v>
      </c>
      <c r="U5" s="96" t="s">
        <v>283</v>
      </c>
      <c r="V5" s="96" t="s">
        <v>284</v>
      </c>
      <c r="W5" s="96" t="s">
        <v>285</v>
      </c>
      <c r="X5" s="96" t="s">
        <v>286</v>
      </c>
      <c r="Y5" s="96" t="s">
        <v>287</v>
      </c>
      <c r="Z5" s="96" t="s">
        <v>288</v>
      </c>
      <c r="AA5" s="96" t="s">
        <v>289</v>
      </c>
      <c r="AB5" s="96" t="s">
        <v>290</v>
      </c>
      <c r="AC5" s="96" t="s">
        <v>291</v>
      </c>
      <c r="AD5" s="96" t="s">
        <v>292</v>
      </c>
      <c r="AE5" s="96" t="s">
        <v>293</v>
      </c>
      <c r="AF5" s="96" t="s">
        <v>294</v>
      </c>
    </row>
    <row r="6" spans="1:32" ht="12" customHeight="1">
      <c r="A6" s="165"/>
      <c r="B6" s="37" t="str">
        <f>'Informacje podstawowe'!F30</f>
        <v/>
      </c>
      <c r="C6" s="37" t="str">
        <f>'Informacje podstawowe'!G30</f>
        <v/>
      </c>
      <c r="D6" s="37" t="str">
        <f>'Informacje podstawowe'!H30</f>
        <v/>
      </c>
      <c r="E6" s="37" t="str">
        <f>'Informacje podstawowe'!I30</f>
        <v/>
      </c>
      <c r="F6" s="37" t="str">
        <f>'Informacje podstawowe'!J30</f>
        <v/>
      </c>
      <c r="G6" s="37" t="str">
        <f>'Informacje podstawowe'!K30</f>
        <v/>
      </c>
      <c r="H6" s="37" t="str">
        <f>'Informacje podstawowe'!L30</f>
        <v/>
      </c>
      <c r="I6" s="37" t="str">
        <f>'Informacje podstawowe'!M30</f>
        <v/>
      </c>
      <c r="J6" s="37" t="str">
        <f>'Informacje podstawowe'!N30</f>
        <v/>
      </c>
      <c r="K6" s="37" t="str">
        <f>'Informacje podstawowe'!O30</f>
        <v/>
      </c>
      <c r="L6" s="37" t="str">
        <f>'Informacje podstawowe'!P30</f>
        <v/>
      </c>
      <c r="M6" s="37" t="str">
        <f>'Informacje podstawowe'!Q30</f>
        <v/>
      </c>
      <c r="N6" s="37" t="str">
        <f>'Informacje podstawowe'!R30</f>
        <v/>
      </c>
      <c r="O6" s="37" t="str">
        <f>'Informacje podstawowe'!S30</f>
        <v/>
      </c>
      <c r="P6" s="37" t="str">
        <f>'Informacje podstawowe'!T30</f>
        <v/>
      </c>
      <c r="Q6" s="37" t="str">
        <f>'Informacje podstawowe'!U30</f>
        <v/>
      </c>
      <c r="R6" s="37" t="str">
        <f>'Informacje podstawowe'!V30</f>
        <v/>
      </c>
      <c r="S6" s="37" t="str">
        <f>'Informacje podstawowe'!W30</f>
        <v/>
      </c>
      <c r="T6" s="37" t="str">
        <f>'Informacje podstawowe'!X30</f>
        <v/>
      </c>
      <c r="U6" s="37" t="str">
        <f>'Informacje podstawowe'!Y30</f>
        <v/>
      </c>
      <c r="V6" s="37" t="str">
        <f>'Informacje podstawowe'!Z30</f>
        <v/>
      </c>
      <c r="W6" s="37" t="str">
        <f>'Informacje podstawowe'!AA30</f>
        <v/>
      </c>
      <c r="X6" s="37" t="str">
        <f>'Informacje podstawowe'!AB30</f>
        <v/>
      </c>
      <c r="Y6" s="37" t="str">
        <f>'Informacje podstawowe'!AC30</f>
        <v/>
      </c>
      <c r="Z6" s="37" t="str">
        <f>'Informacje podstawowe'!AD30</f>
        <v/>
      </c>
      <c r="AA6" s="37" t="str">
        <f>'Informacje podstawowe'!AE30</f>
        <v/>
      </c>
      <c r="AB6" s="37" t="str">
        <f>'Informacje podstawowe'!AF30</f>
        <v/>
      </c>
      <c r="AC6" s="37" t="str">
        <f>'Informacje podstawowe'!AG30</f>
        <v/>
      </c>
      <c r="AD6" s="37" t="str">
        <f>'Informacje podstawowe'!AH30</f>
        <v/>
      </c>
      <c r="AE6" s="37" t="str">
        <f>'Informacje podstawowe'!AI30</f>
        <v/>
      </c>
      <c r="AF6" s="37" t="str">
        <f>'Informacje podstawowe'!AJ30</f>
        <v/>
      </c>
    </row>
    <row r="7" spans="1:32" s="11" customFormat="1">
      <c r="A7" s="71" t="s">
        <v>295</v>
      </c>
      <c r="B7" s="112">
        <f>B8+B15</f>
        <v>0</v>
      </c>
      <c r="C7" s="112">
        <f t="shared" ref="C7:AF7" si="0">C8+C15</f>
        <v>0</v>
      </c>
      <c r="D7" s="112">
        <f t="shared" si="0"/>
        <v>0</v>
      </c>
      <c r="E7" s="112">
        <f t="shared" si="0"/>
        <v>0</v>
      </c>
      <c r="F7" s="112">
        <f t="shared" si="0"/>
        <v>0</v>
      </c>
      <c r="G7" s="112">
        <f t="shared" si="0"/>
        <v>0</v>
      </c>
      <c r="H7" s="112">
        <f t="shared" si="0"/>
        <v>0</v>
      </c>
      <c r="I7" s="112">
        <f t="shared" si="0"/>
        <v>0</v>
      </c>
      <c r="J7" s="112">
        <f t="shared" si="0"/>
        <v>0</v>
      </c>
      <c r="K7" s="112">
        <f t="shared" si="0"/>
        <v>0</v>
      </c>
      <c r="L7" s="112">
        <f t="shared" si="0"/>
        <v>0</v>
      </c>
      <c r="M7" s="112">
        <f t="shared" si="0"/>
        <v>0</v>
      </c>
      <c r="N7" s="112">
        <f t="shared" si="0"/>
        <v>0</v>
      </c>
      <c r="O7" s="112">
        <f t="shared" si="0"/>
        <v>0</v>
      </c>
      <c r="P7" s="112">
        <f t="shared" si="0"/>
        <v>0</v>
      </c>
      <c r="Q7" s="112">
        <f t="shared" si="0"/>
        <v>0</v>
      </c>
      <c r="R7" s="112">
        <f t="shared" si="0"/>
        <v>0</v>
      </c>
      <c r="S7" s="112">
        <f t="shared" si="0"/>
        <v>0</v>
      </c>
      <c r="T7" s="112">
        <f t="shared" si="0"/>
        <v>0</v>
      </c>
      <c r="U7" s="112">
        <f t="shared" si="0"/>
        <v>0</v>
      </c>
      <c r="V7" s="112">
        <f t="shared" si="0"/>
        <v>0</v>
      </c>
      <c r="W7" s="112">
        <f t="shared" si="0"/>
        <v>0</v>
      </c>
      <c r="X7" s="112">
        <f t="shared" si="0"/>
        <v>0</v>
      </c>
      <c r="Y7" s="112">
        <f t="shared" si="0"/>
        <v>0</v>
      </c>
      <c r="Z7" s="112">
        <f t="shared" si="0"/>
        <v>0</v>
      </c>
      <c r="AA7" s="112">
        <f t="shared" si="0"/>
        <v>0</v>
      </c>
      <c r="AB7" s="112">
        <f t="shared" si="0"/>
        <v>0</v>
      </c>
      <c r="AC7" s="112">
        <f t="shared" si="0"/>
        <v>0</v>
      </c>
      <c r="AD7" s="112">
        <f t="shared" si="0"/>
        <v>0</v>
      </c>
      <c r="AE7" s="112">
        <f t="shared" si="0"/>
        <v>0</v>
      </c>
      <c r="AF7" s="112">
        <f t="shared" si="0"/>
        <v>0</v>
      </c>
    </row>
    <row r="8" spans="1:32" s="11" customFormat="1">
      <c r="A8" s="113" t="s">
        <v>347</v>
      </c>
      <c r="B8" s="112">
        <f>B9+B12</f>
        <v>0</v>
      </c>
      <c r="C8" s="112">
        <f t="shared" ref="C8:AF8" si="1">C9+C12</f>
        <v>0</v>
      </c>
      <c r="D8" s="112">
        <f t="shared" si="1"/>
        <v>0</v>
      </c>
      <c r="E8" s="112">
        <f t="shared" si="1"/>
        <v>0</v>
      </c>
      <c r="F8" s="112">
        <f t="shared" si="1"/>
        <v>0</v>
      </c>
      <c r="G8" s="112">
        <f t="shared" si="1"/>
        <v>0</v>
      </c>
      <c r="H8" s="112">
        <f t="shared" si="1"/>
        <v>0</v>
      </c>
      <c r="I8" s="112">
        <f t="shared" si="1"/>
        <v>0</v>
      </c>
      <c r="J8" s="112">
        <f t="shared" si="1"/>
        <v>0</v>
      </c>
      <c r="K8" s="112">
        <f t="shared" si="1"/>
        <v>0</v>
      </c>
      <c r="L8" s="112">
        <f t="shared" si="1"/>
        <v>0</v>
      </c>
      <c r="M8" s="112">
        <f t="shared" si="1"/>
        <v>0</v>
      </c>
      <c r="N8" s="112">
        <f t="shared" si="1"/>
        <v>0</v>
      </c>
      <c r="O8" s="112">
        <f t="shared" si="1"/>
        <v>0</v>
      </c>
      <c r="P8" s="112">
        <f t="shared" si="1"/>
        <v>0</v>
      </c>
      <c r="Q8" s="112">
        <f t="shared" si="1"/>
        <v>0</v>
      </c>
      <c r="R8" s="112">
        <f t="shared" si="1"/>
        <v>0</v>
      </c>
      <c r="S8" s="112">
        <f t="shared" si="1"/>
        <v>0</v>
      </c>
      <c r="T8" s="112">
        <f t="shared" si="1"/>
        <v>0</v>
      </c>
      <c r="U8" s="112">
        <f t="shared" si="1"/>
        <v>0</v>
      </c>
      <c r="V8" s="112">
        <f t="shared" si="1"/>
        <v>0</v>
      </c>
      <c r="W8" s="112">
        <f t="shared" si="1"/>
        <v>0</v>
      </c>
      <c r="X8" s="112">
        <f t="shared" si="1"/>
        <v>0</v>
      </c>
      <c r="Y8" s="112">
        <f t="shared" si="1"/>
        <v>0</v>
      </c>
      <c r="Z8" s="112">
        <f t="shared" si="1"/>
        <v>0</v>
      </c>
      <c r="AA8" s="112">
        <f t="shared" si="1"/>
        <v>0</v>
      </c>
      <c r="AB8" s="112">
        <f t="shared" si="1"/>
        <v>0</v>
      </c>
      <c r="AC8" s="112">
        <f t="shared" si="1"/>
        <v>0</v>
      </c>
      <c r="AD8" s="112">
        <f t="shared" si="1"/>
        <v>0</v>
      </c>
      <c r="AE8" s="112">
        <f t="shared" si="1"/>
        <v>0</v>
      </c>
      <c r="AF8" s="112">
        <f t="shared" si="1"/>
        <v>0</v>
      </c>
    </row>
    <row r="9" spans="1:32">
      <c r="A9" s="101" t="s">
        <v>296</v>
      </c>
      <c r="B9" s="103">
        <f>B10+B11</f>
        <v>0</v>
      </c>
      <c r="C9" s="103">
        <f t="shared" ref="C9:AF9" si="2">C10+C11</f>
        <v>0</v>
      </c>
      <c r="D9" s="103">
        <f t="shared" si="2"/>
        <v>0</v>
      </c>
      <c r="E9" s="103">
        <f t="shared" si="2"/>
        <v>0</v>
      </c>
      <c r="F9" s="103">
        <f t="shared" si="2"/>
        <v>0</v>
      </c>
      <c r="G9" s="103">
        <f t="shared" si="2"/>
        <v>0</v>
      </c>
      <c r="H9" s="103">
        <f t="shared" si="2"/>
        <v>0</v>
      </c>
      <c r="I9" s="103">
        <f t="shared" si="2"/>
        <v>0</v>
      </c>
      <c r="J9" s="103">
        <f t="shared" si="2"/>
        <v>0</v>
      </c>
      <c r="K9" s="103">
        <f t="shared" si="2"/>
        <v>0</v>
      </c>
      <c r="L9" s="103">
        <f t="shared" si="2"/>
        <v>0</v>
      </c>
      <c r="M9" s="103">
        <f t="shared" si="2"/>
        <v>0</v>
      </c>
      <c r="N9" s="103">
        <f t="shared" si="2"/>
        <v>0</v>
      </c>
      <c r="O9" s="103">
        <f t="shared" si="2"/>
        <v>0</v>
      </c>
      <c r="P9" s="103">
        <f t="shared" si="2"/>
        <v>0</v>
      </c>
      <c r="Q9" s="103">
        <f t="shared" si="2"/>
        <v>0</v>
      </c>
      <c r="R9" s="103">
        <f t="shared" si="2"/>
        <v>0</v>
      </c>
      <c r="S9" s="103">
        <f t="shared" si="2"/>
        <v>0</v>
      </c>
      <c r="T9" s="103">
        <f t="shared" si="2"/>
        <v>0</v>
      </c>
      <c r="U9" s="103">
        <f t="shared" si="2"/>
        <v>0</v>
      </c>
      <c r="V9" s="103">
        <f t="shared" si="2"/>
        <v>0</v>
      </c>
      <c r="W9" s="103">
        <f t="shared" si="2"/>
        <v>0</v>
      </c>
      <c r="X9" s="103">
        <f t="shared" si="2"/>
        <v>0</v>
      </c>
      <c r="Y9" s="103">
        <f t="shared" si="2"/>
        <v>0</v>
      </c>
      <c r="Z9" s="103">
        <f t="shared" si="2"/>
        <v>0</v>
      </c>
      <c r="AA9" s="103">
        <f t="shared" si="2"/>
        <v>0</v>
      </c>
      <c r="AB9" s="103">
        <f t="shared" si="2"/>
        <v>0</v>
      </c>
      <c r="AC9" s="103">
        <f t="shared" si="2"/>
        <v>0</v>
      </c>
      <c r="AD9" s="103">
        <f t="shared" si="2"/>
        <v>0</v>
      </c>
      <c r="AE9" s="103">
        <f t="shared" si="2"/>
        <v>0</v>
      </c>
      <c r="AF9" s="103">
        <f t="shared" si="2"/>
        <v>0</v>
      </c>
    </row>
    <row r="10" spans="1:32">
      <c r="A10" s="102" t="s">
        <v>297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</row>
    <row r="11" spans="1:32">
      <c r="A11" s="102" t="s">
        <v>298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</row>
    <row r="12" spans="1:32">
      <c r="A12" s="101" t="s">
        <v>299</v>
      </c>
      <c r="B12" s="103">
        <f>B13+B14</f>
        <v>0</v>
      </c>
      <c r="C12" s="103">
        <f t="shared" ref="C12:AF12" si="3">C13+C14</f>
        <v>0</v>
      </c>
      <c r="D12" s="103">
        <f t="shared" si="3"/>
        <v>0</v>
      </c>
      <c r="E12" s="103">
        <f t="shared" si="3"/>
        <v>0</v>
      </c>
      <c r="F12" s="103">
        <f t="shared" si="3"/>
        <v>0</v>
      </c>
      <c r="G12" s="103">
        <f t="shared" si="3"/>
        <v>0</v>
      </c>
      <c r="H12" s="103">
        <f t="shared" si="3"/>
        <v>0</v>
      </c>
      <c r="I12" s="103">
        <f t="shared" si="3"/>
        <v>0</v>
      </c>
      <c r="J12" s="103">
        <f t="shared" si="3"/>
        <v>0</v>
      </c>
      <c r="K12" s="103">
        <f t="shared" si="3"/>
        <v>0</v>
      </c>
      <c r="L12" s="103">
        <f t="shared" si="3"/>
        <v>0</v>
      </c>
      <c r="M12" s="103">
        <f t="shared" si="3"/>
        <v>0</v>
      </c>
      <c r="N12" s="103">
        <f t="shared" si="3"/>
        <v>0</v>
      </c>
      <c r="O12" s="103">
        <f t="shared" si="3"/>
        <v>0</v>
      </c>
      <c r="P12" s="103">
        <f t="shared" si="3"/>
        <v>0</v>
      </c>
      <c r="Q12" s="103">
        <f t="shared" si="3"/>
        <v>0</v>
      </c>
      <c r="R12" s="103">
        <f t="shared" si="3"/>
        <v>0</v>
      </c>
      <c r="S12" s="103">
        <f t="shared" si="3"/>
        <v>0</v>
      </c>
      <c r="T12" s="103">
        <f t="shared" si="3"/>
        <v>0</v>
      </c>
      <c r="U12" s="103">
        <f t="shared" si="3"/>
        <v>0</v>
      </c>
      <c r="V12" s="103">
        <f t="shared" si="3"/>
        <v>0</v>
      </c>
      <c r="W12" s="103">
        <f t="shared" si="3"/>
        <v>0</v>
      </c>
      <c r="X12" s="103">
        <f t="shared" si="3"/>
        <v>0</v>
      </c>
      <c r="Y12" s="103">
        <f t="shared" si="3"/>
        <v>0</v>
      </c>
      <c r="Z12" s="103">
        <f t="shared" si="3"/>
        <v>0</v>
      </c>
      <c r="AA12" s="103">
        <f t="shared" si="3"/>
        <v>0</v>
      </c>
      <c r="AB12" s="103">
        <f t="shared" si="3"/>
        <v>0</v>
      </c>
      <c r="AC12" s="103">
        <f t="shared" si="3"/>
        <v>0</v>
      </c>
      <c r="AD12" s="103">
        <f t="shared" si="3"/>
        <v>0</v>
      </c>
      <c r="AE12" s="103">
        <f t="shared" si="3"/>
        <v>0</v>
      </c>
      <c r="AF12" s="103">
        <f t="shared" si="3"/>
        <v>0</v>
      </c>
    </row>
    <row r="13" spans="1:32">
      <c r="A13" s="102" t="s">
        <v>297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</row>
    <row r="14" spans="1:32">
      <c r="A14" s="102" t="s">
        <v>298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</row>
    <row r="15" spans="1:32" s="11" customFormat="1">
      <c r="A15" s="113" t="s">
        <v>348</v>
      </c>
      <c r="B15" s="112">
        <f>B16+B19</f>
        <v>0</v>
      </c>
      <c r="C15" s="112">
        <f t="shared" ref="C15:AF15" si="4">C16+C19</f>
        <v>0</v>
      </c>
      <c r="D15" s="112">
        <f t="shared" si="4"/>
        <v>0</v>
      </c>
      <c r="E15" s="112">
        <f t="shared" si="4"/>
        <v>0</v>
      </c>
      <c r="F15" s="112">
        <f t="shared" si="4"/>
        <v>0</v>
      </c>
      <c r="G15" s="112">
        <f t="shared" si="4"/>
        <v>0</v>
      </c>
      <c r="H15" s="112">
        <f t="shared" si="4"/>
        <v>0</v>
      </c>
      <c r="I15" s="112">
        <f t="shared" si="4"/>
        <v>0</v>
      </c>
      <c r="J15" s="112">
        <f t="shared" si="4"/>
        <v>0</v>
      </c>
      <c r="K15" s="112">
        <f t="shared" si="4"/>
        <v>0</v>
      </c>
      <c r="L15" s="112">
        <f t="shared" si="4"/>
        <v>0</v>
      </c>
      <c r="M15" s="112">
        <f t="shared" si="4"/>
        <v>0</v>
      </c>
      <c r="N15" s="112">
        <f t="shared" si="4"/>
        <v>0</v>
      </c>
      <c r="O15" s="112">
        <f t="shared" si="4"/>
        <v>0</v>
      </c>
      <c r="P15" s="112">
        <f t="shared" si="4"/>
        <v>0</v>
      </c>
      <c r="Q15" s="112">
        <f t="shared" si="4"/>
        <v>0</v>
      </c>
      <c r="R15" s="112">
        <f t="shared" si="4"/>
        <v>0</v>
      </c>
      <c r="S15" s="112">
        <f t="shared" si="4"/>
        <v>0</v>
      </c>
      <c r="T15" s="112">
        <f t="shared" si="4"/>
        <v>0</v>
      </c>
      <c r="U15" s="112">
        <f t="shared" si="4"/>
        <v>0</v>
      </c>
      <c r="V15" s="112">
        <f t="shared" si="4"/>
        <v>0</v>
      </c>
      <c r="W15" s="112">
        <f t="shared" si="4"/>
        <v>0</v>
      </c>
      <c r="X15" s="112">
        <f t="shared" si="4"/>
        <v>0</v>
      </c>
      <c r="Y15" s="112">
        <f t="shared" si="4"/>
        <v>0</v>
      </c>
      <c r="Z15" s="112">
        <f t="shared" si="4"/>
        <v>0</v>
      </c>
      <c r="AA15" s="112">
        <f t="shared" si="4"/>
        <v>0</v>
      </c>
      <c r="AB15" s="112">
        <f t="shared" si="4"/>
        <v>0</v>
      </c>
      <c r="AC15" s="112">
        <f t="shared" si="4"/>
        <v>0</v>
      </c>
      <c r="AD15" s="112">
        <f t="shared" si="4"/>
        <v>0</v>
      </c>
      <c r="AE15" s="112">
        <f t="shared" si="4"/>
        <v>0</v>
      </c>
      <c r="AF15" s="112">
        <f t="shared" si="4"/>
        <v>0</v>
      </c>
    </row>
    <row r="16" spans="1:32">
      <c r="A16" s="101" t="s">
        <v>296</v>
      </c>
      <c r="B16" s="103">
        <f>B17+B18</f>
        <v>0</v>
      </c>
      <c r="C16" s="103">
        <f t="shared" ref="C16:AF16" si="5">C17+C18</f>
        <v>0</v>
      </c>
      <c r="D16" s="103">
        <f t="shared" si="5"/>
        <v>0</v>
      </c>
      <c r="E16" s="103">
        <f t="shared" si="5"/>
        <v>0</v>
      </c>
      <c r="F16" s="103">
        <f t="shared" si="5"/>
        <v>0</v>
      </c>
      <c r="G16" s="103">
        <f t="shared" si="5"/>
        <v>0</v>
      </c>
      <c r="H16" s="103">
        <f t="shared" si="5"/>
        <v>0</v>
      </c>
      <c r="I16" s="103">
        <f t="shared" si="5"/>
        <v>0</v>
      </c>
      <c r="J16" s="103">
        <f t="shared" si="5"/>
        <v>0</v>
      </c>
      <c r="K16" s="103">
        <f t="shared" si="5"/>
        <v>0</v>
      </c>
      <c r="L16" s="103">
        <f t="shared" si="5"/>
        <v>0</v>
      </c>
      <c r="M16" s="103">
        <f t="shared" si="5"/>
        <v>0</v>
      </c>
      <c r="N16" s="103">
        <f t="shared" si="5"/>
        <v>0</v>
      </c>
      <c r="O16" s="103">
        <f t="shared" si="5"/>
        <v>0</v>
      </c>
      <c r="P16" s="103">
        <f t="shared" si="5"/>
        <v>0</v>
      </c>
      <c r="Q16" s="103">
        <f t="shared" si="5"/>
        <v>0</v>
      </c>
      <c r="R16" s="103">
        <f t="shared" si="5"/>
        <v>0</v>
      </c>
      <c r="S16" s="103">
        <f t="shared" si="5"/>
        <v>0</v>
      </c>
      <c r="T16" s="103">
        <f t="shared" si="5"/>
        <v>0</v>
      </c>
      <c r="U16" s="103">
        <f t="shared" si="5"/>
        <v>0</v>
      </c>
      <c r="V16" s="103">
        <f t="shared" si="5"/>
        <v>0</v>
      </c>
      <c r="W16" s="103">
        <f t="shared" si="5"/>
        <v>0</v>
      </c>
      <c r="X16" s="103">
        <f t="shared" si="5"/>
        <v>0</v>
      </c>
      <c r="Y16" s="103">
        <f t="shared" si="5"/>
        <v>0</v>
      </c>
      <c r="Z16" s="103">
        <f t="shared" si="5"/>
        <v>0</v>
      </c>
      <c r="AA16" s="103">
        <f t="shared" si="5"/>
        <v>0</v>
      </c>
      <c r="AB16" s="103">
        <f t="shared" si="5"/>
        <v>0</v>
      </c>
      <c r="AC16" s="103">
        <f t="shared" si="5"/>
        <v>0</v>
      </c>
      <c r="AD16" s="103">
        <f t="shared" si="5"/>
        <v>0</v>
      </c>
      <c r="AE16" s="103">
        <f t="shared" si="5"/>
        <v>0</v>
      </c>
      <c r="AF16" s="103">
        <f t="shared" si="5"/>
        <v>0</v>
      </c>
    </row>
    <row r="17" spans="1:32">
      <c r="A17" s="102" t="s">
        <v>297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</row>
    <row r="18" spans="1:32">
      <c r="A18" s="102" t="s">
        <v>298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</row>
    <row r="19" spans="1:32">
      <c r="A19" s="101" t="s">
        <v>299</v>
      </c>
      <c r="B19" s="103">
        <f>B20+B21</f>
        <v>0</v>
      </c>
      <c r="C19" s="103">
        <f t="shared" ref="C19:AF19" si="6">C20+C21</f>
        <v>0</v>
      </c>
      <c r="D19" s="103">
        <f t="shared" si="6"/>
        <v>0</v>
      </c>
      <c r="E19" s="103">
        <f t="shared" si="6"/>
        <v>0</v>
      </c>
      <c r="F19" s="103">
        <f t="shared" si="6"/>
        <v>0</v>
      </c>
      <c r="G19" s="103">
        <f t="shared" si="6"/>
        <v>0</v>
      </c>
      <c r="H19" s="103">
        <f t="shared" si="6"/>
        <v>0</v>
      </c>
      <c r="I19" s="103">
        <f t="shared" si="6"/>
        <v>0</v>
      </c>
      <c r="J19" s="103">
        <f t="shared" si="6"/>
        <v>0</v>
      </c>
      <c r="K19" s="103">
        <f t="shared" si="6"/>
        <v>0</v>
      </c>
      <c r="L19" s="103">
        <f t="shared" si="6"/>
        <v>0</v>
      </c>
      <c r="M19" s="103">
        <f t="shared" si="6"/>
        <v>0</v>
      </c>
      <c r="N19" s="103">
        <f t="shared" si="6"/>
        <v>0</v>
      </c>
      <c r="O19" s="103">
        <f t="shared" si="6"/>
        <v>0</v>
      </c>
      <c r="P19" s="103">
        <f t="shared" si="6"/>
        <v>0</v>
      </c>
      <c r="Q19" s="103">
        <f t="shared" si="6"/>
        <v>0</v>
      </c>
      <c r="R19" s="103">
        <f t="shared" si="6"/>
        <v>0</v>
      </c>
      <c r="S19" s="103">
        <f t="shared" si="6"/>
        <v>0</v>
      </c>
      <c r="T19" s="103">
        <f t="shared" si="6"/>
        <v>0</v>
      </c>
      <c r="U19" s="103">
        <f t="shared" si="6"/>
        <v>0</v>
      </c>
      <c r="V19" s="103">
        <f t="shared" si="6"/>
        <v>0</v>
      </c>
      <c r="W19" s="103">
        <f t="shared" si="6"/>
        <v>0</v>
      </c>
      <c r="X19" s="103">
        <f t="shared" si="6"/>
        <v>0</v>
      </c>
      <c r="Y19" s="103">
        <f t="shared" si="6"/>
        <v>0</v>
      </c>
      <c r="Z19" s="103">
        <f t="shared" si="6"/>
        <v>0</v>
      </c>
      <c r="AA19" s="103">
        <f t="shared" si="6"/>
        <v>0</v>
      </c>
      <c r="AB19" s="103">
        <f t="shared" si="6"/>
        <v>0</v>
      </c>
      <c r="AC19" s="103">
        <f t="shared" si="6"/>
        <v>0</v>
      </c>
      <c r="AD19" s="103">
        <f t="shared" si="6"/>
        <v>0</v>
      </c>
      <c r="AE19" s="103">
        <f t="shared" si="6"/>
        <v>0</v>
      </c>
      <c r="AF19" s="103">
        <f t="shared" si="6"/>
        <v>0</v>
      </c>
    </row>
    <row r="20" spans="1:32">
      <c r="A20" s="102" t="s">
        <v>297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</row>
    <row r="21" spans="1:32">
      <c r="A21" s="102" t="s">
        <v>298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</row>
    <row r="22" spans="1:32" s="11" customFormat="1">
      <c r="A22" s="71" t="s">
        <v>300</v>
      </c>
      <c r="B22" s="112">
        <f>B23+B24</f>
        <v>0</v>
      </c>
      <c r="C22" s="112">
        <f t="shared" ref="C22:AF22" si="7">C23+C24</f>
        <v>0</v>
      </c>
      <c r="D22" s="112">
        <f t="shared" si="7"/>
        <v>0</v>
      </c>
      <c r="E22" s="112">
        <f t="shared" si="7"/>
        <v>0</v>
      </c>
      <c r="F22" s="112">
        <f t="shared" si="7"/>
        <v>0</v>
      </c>
      <c r="G22" s="112">
        <f t="shared" si="7"/>
        <v>0</v>
      </c>
      <c r="H22" s="112">
        <f t="shared" si="7"/>
        <v>0</v>
      </c>
      <c r="I22" s="112">
        <f t="shared" si="7"/>
        <v>0</v>
      </c>
      <c r="J22" s="112">
        <f t="shared" si="7"/>
        <v>0</v>
      </c>
      <c r="K22" s="112">
        <f t="shared" si="7"/>
        <v>0</v>
      </c>
      <c r="L22" s="112">
        <f t="shared" si="7"/>
        <v>0</v>
      </c>
      <c r="M22" s="112">
        <f t="shared" si="7"/>
        <v>0</v>
      </c>
      <c r="N22" s="112">
        <f t="shared" si="7"/>
        <v>0</v>
      </c>
      <c r="O22" s="112">
        <f t="shared" si="7"/>
        <v>0</v>
      </c>
      <c r="P22" s="112">
        <f t="shared" si="7"/>
        <v>0</v>
      </c>
      <c r="Q22" s="112">
        <f t="shared" si="7"/>
        <v>0</v>
      </c>
      <c r="R22" s="112">
        <f t="shared" si="7"/>
        <v>0</v>
      </c>
      <c r="S22" s="112">
        <f t="shared" si="7"/>
        <v>0</v>
      </c>
      <c r="T22" s="112">
        <f t="shared" si="7"/>
        <v>0</v>
      </c>
      <c r="U22" s="112">
        <f t="shared" si="7"/>
        <v>0</v>
      </c>
      <c r="V22" s="112">
        <f t="shared" si="7"/>
        <v>0</v>
      </c>
      <c r="W22" s="112">
        <f t="shared" si="7"/>
        <v>0</v>
      </c>
      <c r="X22" s="112">
        <f t="shared" si="7"/>
        <v>0</v>
      </c>
      <c r="Y22" s="112">
        <f t="shared" si="7"/>
        <v>0</v>
      </c>
      <c r="Z22" s="112">
        <f t="shared" si="7"/>
        <v>0</v>
      </c>
      <c r="AA22" s="112">
        <f t="shared" si="7"/>
        <v>0</v>
      </c>
      <c r="AB22" s="112">
        <f t="shared" si="7"/>
        <v>0</v>
      </c>
      <c r="AC22" s="112">
        <f t="shared" si="7"/>
        <v>0</v>
      </c>
      <c r="AD22" s="112">
        <f t="shared" si="7"/>
        <v>0</v>
      </c>
      <c r="AE22" s="112">
        <f t="shared" si="7"/>
        <v>0</v>
      </c>
      <c r="AF22" s="112">
        <f t="shared" si="7"/>
        <v>0</v>
      </c>
    </row>
    <row r="23" spans="1:32">
      <c r="A23" s="102" t="s">
        <v>297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</row>
    <row r="24" spans="1:32">
      <c r="A24" s="102" t="s">
        <v>298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</row>
    <row r="25" spans="1:32" ht="21.75" customHeight="1">
      <c r="A25" s="163" t="s">
        <v>307</v>
      </c>
      <c r="B25" s="175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</row>
    <row r="26" spans="1:32" ht="12" customHeight="1">
      <c r="A26" s="163"/>
      <c r="B26" s="98" t="str">
        <f>B$6</f>
        <v/>
      </c>
      <c r="C26" s="37" t="str">
        <f t="shared" ref="C26:AF26" si="8">C$6</f>
        <v/>
      </c>
      <c r="D26" s="37" t="str">
        <f t="shared" si="8"/>
        <v/>
      </c>
      <c r="E26" s="37" t="str">
        <f t="shared" si="8"/>
        <v/>
      </c>
      <c r="F26" s="37" t="str">
        <f t="shared" si="8"/>
        <v/>
      </c>
      <c r="G26" s="37" t="str">
        <f t="shared" si="8"/>
        <v/>
      </c>
      <c r="H26" s="37" t="str">
        <f t="shared" si="8"/>
        <v/>
      </c>
      <c r="I26" s="37" t="str">
        <f t="shared" si="8"/>
        <v/>
      </c>
      <c r="J26" s="37" t="str">
        <f t="shared" si="8"/>
        <v/>
      </c>
      <c r="K26" s="37" t="str">
        <f t="shared" si="8"/>
        <v/>
      </c>
      <c r="L26" s="37" t="str">
        <f t="shared" si="8"/>
        <v/>
      </c>
      <c r="M26" s="37" t="str">
        <f t="shared" si="8"/>
        <v/>
      </c>
      <c r="N26" s="37" t="str">
        <f t="shared" si="8"/>
        <v/>
      </c>
      <c r="O26" s="37" t="str">
        <f t="shared" si="8"/>
        <v/>
      </c>
      <c r="P26" s="37" t="str">
        <f t="shared" si="8"/>
        <v/>
      </c>
      <c r="Q26" s="37" t="str">
        <f t="shared" si="8"/>
        <v/>
      </c>
      <c r="R26" s="37" t="str">
        <f t="shared" si="8"/>
        <v/>
      </c>
      <c r="S26" s="37" t="str">
        <f t="shared" si="8"/>
        <v/>
      </c>
      <c r="T26" s="37" t="str">
        <f t="shared" si="8"/>
        <v/>
      </c>
      <c r="U26" s="37" t="str">
        <f t="shared" si="8"/>
        <v/>
      </c>
      <c r="V26" s="37" t="str">
        <f t="shared" si="8"/>
        <v/>
      </c>
      <c r="W26" s="37" t="str">
        <f t="shared" si="8"/>
        <v/>
      </c>
      <c r="X26" s="37" t="str">
        <f t="shared" si="8"/>
        <v/>
      </c>
      <c r="Y26" s="37" t="str">
        <f t="shared" si="8"/>
        <v/>
      </c>
      <c r="Z26" s="37" t="str">
        <f t="shared" si="8"/>
        <v/>
      </c>
      <c r="AA26" s="37" t="str">
        <f t="shared" si="8"/>
        <v/>
      </c>
      <c r="AB26" s="37" t="str">
        <f t="shared" si="8"/>
        <v/>
      </c>
      <c r="AC26" s="37" t="str">
        <f t="shared" si="8"/>
        <v/>
      </c>
      <c r="AD26" s="37" t="str">
        <f t="shared" si="8"/>
        <v/>
      </c>
      <c r="AE26" s="37" t="str">
        <f t="shared" si="8"/>
        <v/>
      </c>
      <c r="AF26" s="37" t="str">
        <f t="shared" si="8"/>
        <v/>
      </c>
    </row>
    <row r="27" spans="1:32" s="11" customFormat="1">
      <c r="A27" s="71" t="s">
        <v>301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</row>
    <row r="28" spans="1:32" s="11" customFormat="1">
      <c r="A28" s="71" t="s">
        <v>302</v>
      </c>
      <c r="B28" s="112">
        <f>B29+B30+B31+B32+B33+B34+B35+B36</f>
        <v>0</v>
      </c>
      <c r="C28" s="112">
        <f t="shared" ref="C28:AF28" si="9">C29+C30+C31+C32+C33+C34+C35+C36</f>
        <v>0</v>
      </c>
      <c r="D28" s="112">
        <f t="shared" si="9"/>
        <v>0</v>
      </c>
      <c r="E28" s="112">
        <f t="shared" si="9"/>
        <v>0</v>
      </c>
      <c r="F28" s="112">
        <f t="shared" si="9"/>
        <v>0</v>
      </c>
      <c r="G28" s="112">
        <f t="shared" si="9"/>
        <v>0</v>
      </c>
      <c r="H28" s="112">
        <f t="shared" si="9"/>
        <v>0</v>
      </c>
      <c r="I28" s="112">
        <f t="shared" si="9"/>
        <v>0</v>
      </c>
      <c r="J28" s="112">
        <f t="shared" si="9"/>
        <v>0</v>
      </c>
      <c r="K28" s="112">
        <f t="shared" si="9"/>
        <v>0</v>
      </c>
      <c r="L28" s="112">
        <f t="shared" si="9"/>
        <v>0</v>
      </c>
      <c r="M28" s="112">
        <f t="shared" si="9"/>
        <v>0</v>
      </c>
      <c r="N28" s="112">
        <f t="shared" si="9"/>
        <v>0</v>
      </c>
      <c r="O28" s="112">
        <f t="shared" si="9"/>
        <v>0</v>
      </c>
      <c r="P28" s="112">
        <f t="shared" si="9"/>
        <v>0</v>
      </c>
      <c r="Q28" s="112">
        <f t="shared" si="9"/>
        <v>0</v>
      </c>
      <c r="R28" s="112">
        <f t="shared" si="9"/>
        <v>0</v>
      </c>
      <c r="S28" s="112">
        <f t="shared" si="9"/>
        <v>0</v>
      </c>
      <c r="T28" s="112">
        <f t="shared" si="9"/>
        <v>0</v>
      </c>
      <c r="U28" s="112">
        <f t="shared" si="9"/>
        <v>0</v>
      </c>
      <c r="V28" s="112">
        <f t="shared" si="9"/>
        <v>0</v>
      </c>
      <c r="W28" s="112">
        <f t="shared" si="9"/>
        <v>0</v>
      </c>
      <c r="X28" s="112">
        <f t="shared" si="9"/>
        <v>0</v>
      </c>
      <c r="Y28" s="112">
        <f t="shared" si="9"/>
        <v>0</v>
      </c>
      <c r="Z28" s="112">
        <f t="shared" si="9"/>
        <v>0</v>
      </c>
      <c r="AA28" s="112">
        <f t="shared" si="9"/>
        <v>0</v>
      </c>
      <c r="AB28" s="112">
        <f t="shared" si="9"/>
        <v>0</v>
      </c>
      <c r="AC28" s="112">
        <f t="shared" si="9"/>
        <v>0</v>
      </c>
      <c r="AD28" s="112">
        <f t="shared" si="9"/>
        <v>0</v>
      </c>
      <c r="AE28" s="112">
        <f t="shared" si="9"/>
        <v>0</v>
      </c>
      <c r="AF28" s="112">
        <f t="shared" si="9"/>
        <v>0</v>
      </c>
    </row>
    <row r="29" spans="1:32">
      <c r="A29" s="100" t="s">
        <v>66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</row>
    <row r="30" spans="1:32">
      <c r="A30" s="100" t="s">
        <v>67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</row>
    <row r="31" spans="1:32">
      <c r="A31" s="100" t="s">
        <v>68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</row>
    <row r="32" spans="1:32">
      <c r="A32" s="100" t="s">
        <v>69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</row>
    <row r="33" spans="1:32">
      <c r="A33" s="100" t="s">
        <v>303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</row>
    <row r="34" spans="1:32">
      <c r="A34" s="100" t="s">
        <v>304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</row>
    <row r="35" spans="1:32">
      <c r="A35" s="100" t="s">
        <v>305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</row>
    <row r="36" spans="1:32">
      <c r="A36" s="100" t="s">
        <v>306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</row>
    <row r="37" spans="1:32" ht="21.75" customHeight="1">
      <c r="A37" s="166" t="s">
        <v>308</v>
      </c>
      <c r="B37" s="175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</row>
    <row r="38" spans="1:32" ht="12" customHeight="1">
      <c r="A38" s="167"/>
      <c r="B38" s="98" t="str">
        <f>B$6</f>
        <v/>
      </c>
      <c r="C38" s="37" t="str">
        <f t="shared" ref="C38:AF38" si="10">C$6</f>
        <v/>
      </c>
      <c r="D38" s="37" t="str">
        <f t="shared" si="10"/>
        <v/>
      </c>
      <c r="E38" s="37" t="str">
        <f t="shared" si="10"/>
        <v/>
      </c>
      <c r="F38" s="37" t="str">
        <f t="shared" si="10"/>
        <v/>
      </c>
      <c r="G38" s="37" t="str">
        <f t="shared" si="10"/>
        <v/>
      </c>
      <c r="H38" s="37" t="str">
        <f t="shared" si="10"/>
        <v/>
      </c>
      <c r="I38" s="37" t="str">
        <f t="shared" si="10"/>
        <v/>
      </c>
      <c r="J38" s="37" t="str">
        <f t="shared" si="10"/>
        <v/>
      </c>
      <c r="K38" s="37" t="str">
        <f t="shared" si="10"/>
        <v/>
      </c>
      <c r="L38" s="37" t="str">
        <f t="shared" si="10"/>
        <v/>
      </c>
      <c r="M38" s="37" t="str">
        <f t="shared" si="10"/>
        <v/>
      </c>
      <c r="N38" s="37" t="str">
        <f t="shared" si="10"/>
        <v/>
      </c>
      <c r="O38" s="37" t="str">
        <f t="shared" si="10"/>
        <v/>
      </c>
      <c r="P38" s="37" t="str">
        <f t="shared" si="10"/>
        <v/>
      </c>
      <c r="Q38" s="37" t="str">
        <f t="shared" si="10"/>
        <v/>
      </c>
      <c r="R38" s="37" t="str">
        <f t="shared" si="10"/>
        <v/>
      </c>
      <c r="S38" s="37" t="str">
        <f t="shared" si="10"/>
        <v/>
      </c>
      <c r="T38" s="37" t="str">
        <f t="shared" si="10"/>
        <v/>
      </c>
      <c r="U38" s="37" t="str">
        <f t="shared" si="10"/>
        <v/>
      </c>
      <c r="V38" s="37" t="str">
        <f t="shared" si="10"/>
        <v/>
      </c>
      <c r="W38" s="37" t="str">
        <f t="shared" si="10"/>
        <v/>
      </c>
      <c r="X38" s="37" t="str">
        <f t="shared" si="10"/>
        <v/>
      </c>
      <c r="Y38" s="37" t="str">
        <f t="shared" si="10"/>
        <v/>
      </c>
      <c r="Z38" s="37" t="str">
        <f t="shared" si="10"/>
        <v/>
      </c>
      <c r="AA38" s="37" t="str">
        <f t="shared" si="10"/>
        <v/>
      </c>
      <c r="AB38" s="37" t="str">
        <f t="shared" si="10"/>
        <v/>
      </c>
      <c r="AC38" s="37" t="str">
        <f t="shared" si="10"/>
        <v/>
      </c>
      <c r="AD38" s="37" t="str">
        <f t="shared" si="10"/>
        <v/>
      </c>
      <c r="AE38" s="37" t="str">
        <f t="shared" si="10"/>
        <v/>
      </c>
      <c r="AF38" s="37" t="str">
        <f t="shared" si="10"/>
        <v/>
      </c>
    </row>
    <row r="39" spans="1:32" s="11" customFormat="1">
      <c r="A39" s="71" t="s">
        <v>309</v>
      </c>
      <c r="B39" s="112">
        <f>B40+B41</f>
        <v>0</v>
      </c>
      <c r="C39" s="112">
        <f t="shared" ref="C39:AF39" si="11">C40+C41</f>
        <v>0</v>
      </c>
      <c r="D39" s="112">
        <f t="shared" si="11"/>
        <v>0</v>
      </c>
      <c r="E39" s="112">
        <f t="shared" si="11"/>
        <v>0</v>
      </c>
      <c r="F39" s="112">
        <f t="shared" si="11"/>
        <v>0</v>
      </c>
      <c r="G39" s="112">
        <f t="shared" si="11"/>
        <v>0</v>
      </c>
      <c r="H39" s="112">
        <f t="shared" si="11"/>
        <v>0</v>
      </c>
      <c r="I39" s="112">
        <f t="shared" si="11"/>
        <v>0</v>
      </c>
      <c r="J39" s="112">
        <f t="shared" si="11"/>
        <v>0</v>
      </c>
      <c r="K39" s="112">
        <f t="shared" si="11"/>
        <v>0</v>
      </c>
      <c r="L39" s="112">
        <f t="shared" si="11"/>
        <v>0</v>
      </c>
      <c r="M39" s="112">
        <f t="shared" si="11"/>
        <v>0</v>
      </c>
      <c r="N39" s="112">
        <f t="shared" si="11"/>
        <v>0</v>
      </c>
      <c r="O39" s="112">
        <f t="shared" si="11"/>
        <v>0</v>
      </c>
      <c r="P39" s="112">
        <f t="shared" si="11"/>
        <v>0</v>
      </c>
      <c r="Q39" s="112">
        <f t="shared" si="11"/>
        <v>0</v>
      </c>
      <c r="R39" s="112">
        <f t="shared" si="11"/>
        <v>0</v>
      </c>
      <c r="S39" s="112">
        <f t="shared" si="11"/>
        <v>0</v>
      </c>
      <c r="T39" s="112">
        <f t="shared" si="11"/>
        <v>0</v>
      </c>
      <c r="U39" s="112">
        <f t="shared" si="11"/>
        <v>0</v>
      </c>
      <c r="V39" s="112">
        <f t="shared" si="11"/>
        <v>0</v>
      </c>
      <c r="W39" s="112">
        <f t="shared" si="11"/>
        <v>0</v>
      </c>
      <c r="X39" s="112">
        <f t="shared" si="11"/>
        <v>0</v>
      </c>
      <c r="Y39" s="112">
        <f t="shared" si="11"/>
        <v>0</v>
      </c>
      <c r="Z39" s="112">
        <f t="shared" si="11"/>
        <v>0</v>
      </c>
      <c r="AA39" s="112">
        <f t="shared" si="11"/>
        <v>0</v>
      </c>
      <c r="AB39" s="112">
        <f t="shared" si="11"/>
        <v>0</v>
      </c>
      <c r="AC39" s="112">
        <f t="shared" si="11"/>
        <v>0</v>
      </c>
      <c r="AD39" s="112">
        <f t="shared" si="11"/>
        <v>0</v>
      </c>
      <c r="AE39" s="112">
        <f t="shared" si="11"/>
        <v>0</v>
      </c>
      <c r="AF39" s="112">
        <f t="shared" si="11"/>
        <v>0</v>
      </c>
    </row>
    <row r="40" spans="1:32">
      <c r="A40" s="100" t="s">
        <v>310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</row>
    <row r="41" spans="1:32">
      <c r="A41" s="100" t="s">
        <v>311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</row>
    <row r="42" spans="1:32" s="11" customFormat="1">
      <c r="A42" s="71" t="s">
        <v>312</v>
      </c>
      <c r="B42" s="112">
        <f>B43-B44</f>
        <v>0</v>
      </c>
      <c r="C42" s="112">
        <f t="shared" ref="C42:AF42" si="12">C43-C44</f>
        <v>0</v>
      </c>
      <c r="D42" s="112">
        <f t="shared" si="12"/>
        <v>0</v>
      </c>
      <c r="E42" s="112">
        <f t="shared" si="12"/>
        <v>0</v>
      </c>
      <c r="F42" s="112">
        <f t="shared" si="12"/>
        <v>0</v>
      </c>
      <c r="G42" s="112">
        <f t="shared" si="12"/>
        <v>0</v>
      </c>
      <c r="H42" s="112">
        <f t="shared" si="12"/>
        <v>0</v>
      </c>
      <c r="I42" s="112">
        <f t="shared" si="12"/>
        <v>0</v>
      </c>
      <c r="J42" s="112">
        <f t="shared" si="12"/>
        <v>0</v>
      </c>
      <c r="K42" s="112">
        <f t="shared" si="12"/>
        <v>0</v>
      </c>
      <c r="L42" s="112">
        <f t="shared" si="12"/>
        <v>0</v>
      </c>
      <c r="M42" s="112">
        <f t="shared" si="12"/>
        <v>0</v>
      </c>
      <c r="N42" s="112">
        <f t="shared" si="12"/>
        <v>0</v>
      </c>
      <c r="O42" s="112">
        <f t="shared" si="12"/>
        <v>0</v>
      </c>
      <c r="P42" s="112">
        <f t="shared" si="12"/>
        <v>0</v>
      </c>
      <c r="Q42" s="112">
        <f t="shared" si="12"/>
        <v>0</v>
      </c>
      <c r="R42" s="112">
        <f t="shared" si="12"/>
        <v>0</v>
      </c>
      <c r="S42" s="112">
        <f t="shared" si="12"/>
        <v>0</v>
      </c>
      <c r="T42" s="112">
        <f t="shared" si="12"/>
        <v>0</v>
      </c>
      <c r="U42" s="112">
        <f t="shared" si="12"/>
        <v>0</v>
      </c>
      <c r="V42" s="112">
        <f t="shared" si="12"/>
        <v>0</v>
      </c>
      <c r="W42" s="112">
        <f t="shared" si="12"/>
        <v>0</v>
      </c>
      <c r="X42" s="112">
        <f t="shared" si="12"/>
        <v>0</v>
      </c>
      <c r="Y42" s="112">
        <f t="shared" si="12"/>
        <v>0</v>
      </c>
      <c r="Z42" s="112">
        <f t="shared" si="12"/>
        <v>0</v>
      </c>
      <c r="AA42" s="112">
        <f t="shared" si="12"/>
        <v>0</v>
      </c>
      <c r="AB42" s="112">
        <f t="shared" si="12"/>
        <v>0</v>
      </c>
      <c r="AC42" s="112">
        <f t="shared" si="12"/>
        <v>0</v>
      </c>
      <c r="AD42" s="112">
        <f t="shared" si="12"/>
        <v>0</v>
      </c>
      <c r="AE42" s="112">
        <f t="shared" si="12"/>
        <v>0</v>
      </c>
      <c r="AF42" s="112">
        <f t="shared" si="12"/>
        <v>0</v>
      </c>
    </row>
    <row r="43" spans="1:32">
      <c r="A43" s="100" t="s">
        <v>313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</row>
    <row r="44" spans="1:32">
      <c r="A44" s="100" t="s">
        <v>314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</row>
    <row r="45" spans="1:32" s="11" customFormat="1">
      <c r="A45" s="71" t="s">
        <v>315</v>
      </c>
      <c r="B45" s="112">
        <f>B46-B47</f>
        <v>0</v>
      </c>
      <c r="C45" s="112">
        <f t="shared" ref="C45:AF45" si="13">C46-C47</f>
        <v>0</v>
      </c>
      <c r="D45" s="112">
        <f t="shared" si="13"/>
        <v>0</v>
      </c>
      <c r="E45" s="112">
        <f t="shared" si="13"/>
        <v>0</v>
      </c>
      <c r="F45" s="112">
        <f t="shared" si="13"/>
        <v>0</v>
      </c>
      <c r="G45" s="112">
        <f t="shared" si="13"/>
        <v>0</v>
      </c>
      <c r="H45" s="112">
        <f t="shared" si="13"/>
        <v>0</v>
      </c>
      <c r="I45" s="112">
        <f t="shared" si="13"/>
        <v>0</v>
      </c>
      <c r="J45" s="112">
        <f t="shared" si="13"/>
        <v>0</v>
      </c>
      <c r="K45" s="112">
        <f t="shared" si="13"/>
        <v>0</v>
      </c>
      <c r="L45" s="112">
        <f t="shared" si="13"/>
        <v>0</v>
      </c>
      <c r="M45" s="112">
        <f t="shared" si="13"/>
        <v>0</v>
      </c>
      <c r="N45" s="112">
        <f t="shared" si="13"/>
        <v>0</v>
      </c>
      <c r="O45" s="112">
        <f t="shared" si="13"/>
        <v>0</v>
      </c>
      <c r="P45" s="112">
        <f t="shared" si="13"/>
        <v>0</v>
      </c>
      <c r="Q45" s="112">
        <f t="shared" si="13"/>
        <v>0</v>
      </c>
      <c r="R45" s="112">
        <f t="shared" si="13"/>
        <v>0</v>
      </c>
      <c r="S45" s="112">
        <f t="shared" si="13"/>
        <v>0</v>
      </c>
      <c r="T45" s="112">
        <f t="shared" si="13"/>
        <v>0</v>
      </c>
      <c r="U45" s="112">
        <f t="shared" si="13"/>
        <v>0</v>
      </c>
      <c r="V45" s="112">
        <f t="shared" si="13"/>
        <v>0</v>
      </c>
      <c r="W45" s="112">
        <f t="shared" si="13"/>
        <v>0</v>
      </c>
      <c r="X45" s="112">
        <f t="shared" si="13"/>
        <v>0</v>
      </c>
      <c r="Y45" s="112">
        <f t="shared" si="13"/>
        <v>0</v>
      </c>
      <c r="Z45" s="112">
        <f t="shared" si="13"/>
        <v>0</v>
      </c>
      <c r="AA45" s="112">
        <f t="shared" si="13"/>
        <v>0</v>
      </c>
      <c r="AB45" s="112">
        <f t="shared" si="13"/>
        <v>0</v>
      </c>
      <c r="AC45" s="112">
        <f t="shared" si="13"/>
        <v>0</v>
      </c>
      <c r="AD45" s="112">
        <f t="shared" si="13"/>
        <v>0</v>
      </c>
      <c r="AE45" s="112">
        <f t="shared" si="13"/>
        <v>0</v>
      </c>
      <c r="AF45" s="112">
        <f t="shared" si="13"/>
        <v>0</v>
      </c>
    </row>
    <row r="46" spans="1:32">
      <c r="A46" s="100" t="s">
        <v>313</v>
      </c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</row>
    <row r="47" spans="1:32">
      <c r="A47" s="100" t="s">
        <v>314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</row>
    <row r="48" spans="1:32" s="11" customFormat="1">
      <c r="A48" s="71" t="s">
        <v>316</v>
      </c>
      <c r="B48" s="112">
        <f>B39+B42+B45</f>
        <v>0</v>
      </c>
      <c r="C48" s="112">
        <f t="shared" ref="C48:AF48" si="14">C39+C42+C45</f>
        <v>0</v>
      </c>
      <c r="D48" s="112">
        <f t="shared" si="14"/>
        <v>0</v>
      </c>
      <c r="E48" s="112">
        <f t="shared" si="14"/>
        <v>0</v>
      </c>
      <c r="F48" s="112">
        <f t="shared" si="14"/>
        <v>0</v>
      </c>
      <c r="G48" s="112">
        <f t="shared" si="14"/>
        <v>0</v>
      </c>
      <c r="H48" s="112">
        <f t="shared" si="14"/>
        <v>0</v>
      </c>
      <c r="I48" s="112">
        <f t="shared" si="14"/>
        <v>0</v>
      </c>
      <c r="J48" s="112">
        <f t="shared" si="14"/>
        <v>0</v>
      </c>
      <c r="K48" s="112">
        <f t="shared" si="14"/>
        <v>0</v>
      </c>
      <c r="L48" s="112">
        <f t="shared" si="14"/>
        <v>0</v>
      </c>
      <c r="M48" s="112">
        <f t="shared" si="14"/>
        <v>0</v>
      </c>
      <c r="N48" s="112">
        <f t="shared" si="14"/>
        <v>0</v>
      </c>
      <c r="O48" s="112">
        <f t="shared" si="14"/>
        <v>0</v>
      </c>
      <c r="P48" s="112">
        <f t="shared" si="14"/>
        <v>0</v>
      </c>
      <c r="Q48" s="112">
        <f t="shared" si="14"/>
        <v>0</v>
      </c>
      <c r="R48" s="112">
        <f t="shared" si="14"/>
        <v>0</v>
      </c>
      <c r="S48" s="112">
        <f t="shared" si="14"/>
        <v>0</v>
      </c>
      <c r="T48" s="112">
        <f t="shared" si="14"/>
        <v>0</v>
      </c>
      <c r="U48" s="112">
        <f t="shared" si="14"/>
        <v>0</v>
      </c>
      <c r="V48" s="112">
        <f t="shared" si="14"/>
        <v>0</v>
      </c>
      <c r="W48" s="112">
        <f t="shared" si="14"/>
        <v>0</v>
      </c>
      <c r="X48" s="112">
        <f t="shared" si="14"/>
        <v>0</v>
      </c>
      <c r="Y48" s="112">
        <f t="shared" si="14"/>
        <v>0</v>
      </c>
      <c r="Z48" s="112">
        <f t="shared" si="14"/>
        <v>0</v>
      </c>
      <c r="AA48" s="112">
        <f t="shared" si="14"/>
        <v>0</v>
      </c>
      <c r="AB48" s="112">
        <f t="shared" si="14"/>
        <v>0</v>
      </c>
      <c r="AC48" s="112">
        <f t="shared" si="14"/>
        <v>0</v>
      </c>
      <c r="AD48" s="112">
        <f t="shared" si="14"/>
        <v>0</v>
      </c>
      <c r="AE48" s="112">
        <f t="shared" si="14"/>
        <v>0</v>
      </c>
      <c r="AF48" s="112">
        <f t="shared" si="14"/>
        <v>0</v>
      </c>
    </row>
    <row r="49" spans="1:32" s="11" customFormat="1">
      <c r="A49" s="71" t="s">
        <v>317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</row>
    <row r="50" spans="1:32" s="11" customFormat="1">
      <c r="A50" s="169" t="s">
        <v>318</v>
      </c>
      <c r="B50" s="112">
        <f>B48+B49</f>
        <v>0</v>
      </c>
      <c r="C50" s="112">
        <f t="shared" ref="C50:AF50" si="15">C48+C49</f>
        <v>0</v>
      </c>
      <c r="D50" s="112">
        <f t="shared" si="15"/>
        <v>0</v>
      </c>
      <c r="E50" s="112">
        <f t="shared" si="15"/>
        <v>0</v>
      </c>
      <c r="F50" s="112">
        <f t="shared" si="15"/>
        <v>0</v>
      </c>
      <c r="G50" s="112">
        <f t="shared" si="15"/>
        <v>0</v>
      </c>
      <c r="H50" s="112">
        <f t="shared" si="15"/>
        <v>0</v>
      </c>
      <c r="I50" s="112">
        <f t="shared" si="15"/>
        <v>0</v>
      </c>
      <c r="J50" s="112">
        <f t="shared" si="15"/>
        <v>0</v>
      </c>
      <c r="K50" s="112">
        <f t="shared" si="15"/>
        <v>0</v>
      </c>
      <c r="L50" s="112">
        <f t="shared" si="15"/>
        <v>0</v>
      </c>
      <c r="M50" s="112">
        <f t="shared" si="15"/>
        <v>0</v>
      </c>
      <c r="N50" s="112">
        <f t="shared" si="15"/>
        <v>0</v>
      </c>
      <c r="O50" s="112">
        <f t="shared" si="15"/>
        <v>0</v>
      </c>
      <c r="P50" s="112">
        <f t="shared" si="15"/>
        <v>0</v>
      </c>
      <c r="Q50" s="112">
        <f t="shared" si="15"/>
        <v>0</v>
      </c>
      <c r="R50" s="112">
        <f t="shared" si="15"/>
        <v>0</v>
      </c>
      <c r="S50" s="112">
        <f t="shared" si="15"/>
        <v>0</v>
      </c>
      <c r="T50" s="112">
        <f t="shared" si="15"/>
        <v>0</v>
      </c>
      <c r="U50" s="112">
        <f t="shared" si="15"/>
        <v>0</v>
      </c>
      <c r="V50" s="112">
        <f t="shared" si="15"/>
        <v>0</v>
      </c>
      <c r="W50" s="112">
        <f t="shared" si="15"/>
        <v>0</v>
      </c>
      <c r="X50" s="112">
        <f t="shared" si="15"/>
        <v>0</v>
      </c>
      <c r="Y50" s="112">
        <f t="shared" si="15"/>
        <v>0</v>
      </c>
      <c r="Z50" s="112">
        <f t="shared" si="15"/>
        <v>0</v>
      </c>
      <c r="AA50" s="112">
        <f t="shared" si="15"/>
        <v>0</v>
      </c>
      <c r="AB50" s="112">
        <f t="shared" si="15"/>
        <v>0</v>
      </c>
      <c r="AC50" s="112">
        <f t="shared" si="15"/>
        <v>0</v>
      </c>
      <c r="AD50" s="112">
        <f t="shared" si="15"/>
        <v>0</v>
      </c>
      <c r="AE50" s="112">
        <f t="shared" si="15"/>
        <v>0</v>
      </c>
      <c r="AF50" s="112">
        <f t="shared" si="15"/>
        <v>0</v>
      </c>
    </row>
    <row r="51" spans="1:32" ht="15.75" customHeight="1">
      <c r="A51" s="171" t="s">
        <v>319</v>
      </c>
      <c r="B51" s="175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</row>
    <row r="52" spans="1:32" ht="12" customHeight="1">
      <c r="A52" s="168"/>
      <c r="B52" s="98" t="str">
        <f>B$6</f>
        <v/>
      </c>
      <c r="C52" s="37" t="str">
        <f t="shared" ref="C52:AF52" si="16">C$6</f>
        <v/>
      </c>
      <c r="D52" s="37" t="str">
        <f t="shared" si="16"/>
        <v/>
      </c>
      <c r="E52" s="37" t="str">
        <f t="shared" si="16"/>
        <v/>
      </c>
      <c r="F52" s="37" t="str">
        <f t="shared" si="16"/>
        <v/>
      </c>
      <c r="G52" s="37" t="str">
        <f t="shared" si="16"/>
        <v/>
      </c>
      <c r="H52" s="37" t="str">
        <f t="shared" si="16"/>
        <v/>
      </c>
      <c r="I52" s="37" t="str">
        <f t="shared" si="16"/>
        <v/>
      </c>
      <c r="J52" s="37" t="str">
        <f t="shared" si="16"/>
        <v/>
      </c>
      <c r="K52" s="37" t="str">
        <f t="shared" si="16"/>
        <v/>
      </c>
      <c r="L52" s="37" t="str">
        <f t="shared" si="16"/>
        <v/>
      </c>
      <c r="M52" s="37" t="str">
        <f t="shared" si="16"/>
        <v/>
      </c>
      <c r="N52" s="37" t="str">
        <f t="shared" si="16"/>
        <v/>
      </c>
      <c r="O52" s="37" t="str">
        <f t="shared" si="16"/>
        <v/>
      </c>
      <c r="P52" s="37" t="str">
        <f t="shared" si="16"/>
        <v/>
      </c>
      <c r="Q52" s="37" t="str">
        <f t="shared" si="16"/>
        <v/>
      </c>
      <c r="R52" s="37" t="str">
        <f t="shared" si="16"/>
        <v/>
      </c>
      <c r="S52" s="37" t="str">
        <f t="shared" si="16"/>
        <v/>
      </c>
      <c r="T52" s="37" t="str">
        <f t="shared" si="16"/>
        <v/>
      </c>
      <c r="U52" s="37" t="str">
        <f t="shared" si="16"/>
        <v/>
      </c>
      <c r="V52" s="37" t="str">
        <f t="shared" si="16"/>
        <v/>
      </c>
      <c r="W52" s="37" t="str">
        <f t="shared" si="16"/>
        <v/>
      </c>
      <c r="X52" s="37" t="str">
        <f t="shared" si="16"/>
        <v/>
      </c>
      <c r="Y52" s="37" t="str">
        <f t="shared" si="16"/>
        <v/>
      </c>
      <c r="Z52" s="37" t="str">
        <f t="shared" si="16"/>
        <v/>
      </c>
      <c r="AA52" s="37" t="str">
        <f t="shared" si="16"/>
        <v/>
      </c>
      <c r="AB52" s="37" t="str">
        <f t="shared" si="16"/>
        <v/>
      </c>
      <c r="AC52" s="37" t="str">
        <f t="shared" si="16"/>
        <v/>
      </c>
      <c r="AD52" s="37" t="str">
        <f t="shared" si="16"/>
        <v/>
      </c>
      <c r="AE52" s="37" t="str">
        <f t="shared" si="16"/>
        <v/>
      </c>
      <c r="AF52" s="37" t="str">
        <f t="shared" si="16"/>
        <v/>
      </c>
    </row>
    <row r="53" spans="1:32" s="11" customFormat="1">
      <c r="A53" s="170" t="s">
        <v>320</v>
      </c>
      <c r="B53" s="112">
        <f>B54+B55</f>
        <v>0</v>
      </c>
      <c r="C53" s="112">
        <f t="shared" ref="C53:AF53" si="17">C54+C55</f>
        <v>0</v>
      </c>
      <c r="D53" s="112">
        <f t="shared" si="17"/>
        <v>0</v>
      </c>
      <c r="E53" s="112">
        <f t="shared" si="17"/>
        <v>0</v>
      </c>
      <c r="F53" s="112">
        <f t="shared" si="17"/>
        <v>0</v>
      </c>
      <c r="G53" s="112">
        <f t="shared" si="17"/>
        <v>0</v>
      </c>
      <c r="H53" s="112">
        <f t="shared" si="17"/>
        <v>0</v>
      </c>
      <c r="I53" s="112">
        <f t="shared" si="17"/>
        <v>0</v>
      </c>
      <c r="J53" s="112">
        <f t="shared" si="17"/>
        <v>0</v>
      </c>
      <c r="K53" s="112">
        <f t="shared" si="17"/>
        <v>0</v>
      </c>
      <c r="L53" s="112">
        <f t="shared" si="17"/>
        <v>0</v>
      </c>
      <c r="M53" s="112">
        <f t="shared" si="17"/>
        <v>0</v>
      </c>
      <c r="N53" s="112">
        <f t="shared" si="17"/>
        <v>0</v>
      </c>
      <c r="O53" s="112">
        <f t="shared" si="17"/>
        <v>0</v>
      </c>
      <c r="P53" s="112">
        <f t="shared" si="17"/>
        <v>0</v>
      </c>
      <c r="Q53" s="112">
        <f t="shared" si="17"/>
        <v>0</v>
      </c>
      <c r="R53" s="112">
        <f t="shared" si="17"/>
        <v>0</v>
      </c>
      <c r="S53" s="112">
        <f t="shared" si="17"/>
        <v>0</v>
      </c>
      <c r="T53" s="112">
        <f t="shared" si="17"/>
        <v>0</v>
      </c>
      <c r="U53" s="112">
        <f t="shared" si="17"/>
        <v>0</v>
      </c>
      <c r="V53" s="112">
        <f t="shared" si="17"/>
        <v>0</v>
      </c>
      <c r="W53" s="112">
        <f t="shared" si="17"/>
        <v>0</v>
      </c>
      <c r="X53" s="112">
        <f t="shared" si="17"/>
        <v>0</v>
      </c>
      <c r="Y53" s="112">
        <f t="shared" si="17"/>
        <v>0</v>
      </c>
      <c r="Z53" s="112">
        <f t="shared" si="17"/>
        <v>0</v>
      </c>
      <c r="AA53" s="112">
        <f t="shared" si="17"/>
        <v>0</v>
      </c>
      <c r="AB53" s="112">
        <f t="shared" si="17"/>
        <v>0</v>
      </c>
      <c r="AC53" s="112">
        <f t="shared" si="17"/>
        <v>0</v>
      </c>
      <c r="AD53" s="112">
        <f t="shared" si="17"/>
        <v>0</v>
      </c>
      <c r="AE53" s="112">
        <f t="shared" si="17"/>
        <v>0</v>
      </c>
      <c r="AF53" s="112">
        <f t="shared" si="17"/>
        <v>0</v>
      </c>
    </row>
    <row r="54" spans="1:32">
      <c r="A54" s="100" t="s">
        <v>161</v>
      </c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</row>
    <row r="55" spans="1:32">
      <c r="A55" s="100" t="s">
        <v>162</v>
      </c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</row>
    <row r="56" spans="1:32" s="11" customFormat="1">
      <c r="A56" s="71" t="s">
        <v>325</v>
      </c>
      <c r="B56" s="112">
        <f>B57+B58+B59+B60</f>
        <v>0</v>
      </c>
      <c r="C56" s="112">
        <f t="shared" ref="C56:AF56" si="18">C57+C58+C59+C60</f>
        <v>0</v>
      </c>
      <c r="D56" s="112">
        <f t="shared" si="18"/>
        <v>0</v>
      </c>
      <c r="E56" s="112">
        <f t="shared" si="18"/>
        <v>0</v>
      </c>
      <c r="F56" s="112">
        <f t="shared" si="18"/>
        <v>0</v>
      </c>
      <c r="G56" s="112">
        <f t="shared" si="18"/>
        <v>0</v>
      </c>
      <c r="H56" s="112">
        <f t="shared" si="18"/>
        <v>0</v>
      </c>
      <c r="I56" s="112">
        <f t="shared" si="18"/>
        <v>0</v>
      </c>
      <c r="J56" s="112">
        <f t="shared" si="18"/>
        <v>0</v>
      </c>
      <c r="K56" s="112">
        <f t="shared" si="18"/>
        <v>0</v>
      </c>
      <c r="L56" s="112">
        <f t="shared" si="18"/>
        <v>0</v>
      </c>
      <c r="M56" s="112">
        <f t="shared" si="18"/>
        <v>0</v>
      </c>
      <c r="N56" s="112">
        <f t="shared" si="18"/>
        <v>0</v>
      </c>
      <c r="O56" s="112">
        <f t="shared" si="18"/>
        <v>0</v>
      </c>
      <c r="P56" s="112">
        <f t="shared" si="18"/>
        <v>0</v>
      </c>
      <c r="Q56" s="112">
        <f t="shared" si="18"/>
        <v>0</v>
      </c>
      <c r="R56" s="112">
        <f t="shared" si="18"/>
        <v>0</v>
      </c>
      <c r="S56" s="112">
        <f t="shared" si="18"/>
        <v>0</v>
      </c>
      <c r="T56" s="112">
        <f t="shared" si="18"/>
        <v>0</v>
      </c>
      <c r="U56" s="112">
        <f t="shared" si="18"/>
        <v>0</v>
      </c>
      <c r="V56" s="112">
        <f t="shared" si="18"/>
        <v>0</v>
      </c>
      <c r="W56" s="112">
        <f t="shared" si="18"/>
        <v>0</v>
      </c>
      <c r="X56" s="112">
        <f t="shared" si="18"/>
        <v>0</v>
      </c>
      <c r="Y56" s="112">
        <f t="shared" si="18"/>
        <v>0</v>
      </c>
      <c r="Z56" s="112">
        <f t="shared" si="18"/>
        <v>0</v>
      </c>
      <c r="AA56" s="112">
        <f t="shared" si="18"/>
        <v>0</v>
      </c>
      <c r="AB56" s="112">
        <f t="shared" si="18"/>
        <v>0</v>
      </c>
      <c r="AC56" s="112">
        <f t="shared" si="18"/>
        <v>0</v>
      </c>
      <c r="AD56" s="112">
        <f t="shared" si="18"/>
        <v>0</v>
      </c>
      <c r="AE56" s="112">
        <f t="shared" si="18"/>
        <v>0</v>
      </c>
      <c r="AF56" s="112">
        <f t="shared" si="18"/>
        <v>0</v>
      </c>
    </row>
    <row r="57" spans="1:32">
      <c r="A57" s="100" t="s">
        <v>321</v>
      </c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</row>
    <row r="58" spans="1:32">
      <c r="A58" s="100" t="s">
        <v>322</v>
      </c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</row>
    <row r="59" spans="1:32">
      <c r="A59" s="100" t="s">
        <v>323</v>
      </c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</row>
    <row r="60" spans="1:32">
      <c r="A60" s="100" t="s">
        <v>324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</row>
    <row r="61" spans="1:32" s="11" customFormat="1">
      <c r="A61" s="71" t="s">
        <v>169</v>
      </c>
      <c r="B61" s="112">
        <f>B53-B56</f>
        <v>0</v>
      </c>
      <c r="C61" s="112">
        <f t="shared" ref="C61:AF61" si="19">C53-C56</f>
        <v>0</v>
      </c>
      <c r="D61" s="112">
        <f t="shared" si="19"/>
        <v>0</v>
      </c>
      <c r="E61" s="112">
        <f t="shared" si="19"/>
        <v>0</v>
      </c>
      <c r="F61" s="112">
        <f t="shared" si="19"/>
        <v>0</v>
      </c>
      <c r="G61" s="112">
        <f t="shared" si="19"/>
        <v>0</v>
      </c>
      <c r="H61" s="112">
        <f t="shared" si="19"/>
        <v>0</v>
      </c>
      <c r="I61" s="112">
        <f t="shared" si="19"/>
        <v>0</v>
      </c>
      <c r="J61" s="112">
        <f t="shared" si="19"/>
        <v>0</v>
      </c>
      <c r="K61" s="112">
        <f t="shared" si="19"/>
        <v>0</v>
      </c>
      <c r="L61" s="112">
        <f t="shared" si="19"/>
        <v>0</v>
      </c>
      <c r="M61" s="112">
        <f t="shared" si="19"/>
        <v>0</v>
      </c>
      <c r="N61" s="112">
        <f t="shared" si="19"/>
        <v>0</v>
      </c>
      <c r="O61" s="112">
        <f t="shared" si="19"/>
        <v>0</v>
      </c>
      <c r="P61" s="112">
        <f t="shared" si="19"/>
        <v>0</v>
      </c>
      <c r="Q61" s="112">
        <f t="shared" si="19"/>
        <v>0</v>
      </c>
      <c r="R61" s="112">
        <f t="shared" si="19"/>
        <v>0</v>
      </c>
      <c r="S61" s="112">
        <f t="shared" si="19"/>
        <v>0</v>
      </c>
      <c r="T61" s="112">
        <f t="shared" si="19"/>
        <v>0</v>
      </c>
      <c r="U61" s="112">
        <f t="shared" si="19"/>
        <v>0</v>
      </c>
      <c r="V61" s="112">
        <f t="shared" si="19"/>
        <v>0</v>
      </c>
      <c r="W61" s="112">
        <f t="shared" si="19"/>
        <v>0</v>
      </c>
      <c r="X61" s="112">
        <f t="shared" si="19"/>
        <v>0</v>
      </c>
      <c r="Y61" s="112">
        <f t="shared" si="19"/>
        <v>0</v>
      </c>
      <c r="Z61" s="112">
        <f t="shared" si="19"/>
        <v>0</v>
      </c>
      <c r="AA61" s="112">
        <f t="shared" si="19"/>
        <v>0</v>
      </c>
      <c r="AB61" s="112">
        <f t="shared" si="19"/>
        <v>0</v>
      </c>
      <c r="AC61" s="112">
        <f t="shared" si="19"/>
        <v>0</v>
      </c>
      <c r="AD61" s="112">
        <f t="shared" si="19"/>
        <v>0</v>
      </c>
      <c r="AE61" s="112">
        <f t="shared" si="19"/>
        <v>0</v>
      </c>
      <c r="AF61" s="112">
        <f t="shared" si="19"/>
        <v>0</v>
      </c>
    </row>
    <row r="62" spans="1:32" s="11" customFormat="1">
      <c r="A62" s="115" t="s">
        <v>326</v>
      </c>
      <c r="B62" s="116" t="str">
        <f>IF('Informacje podstawowe'!C56="","",'Informacje podstawowe'!C56)</f>
        <v/>
      </c>
      <c r="C62" s="172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4"/>
    </row>
    <row r="63" spans="1:32" s="11" customFormat="1">
      <c r="A63" s="115" t="s">
        <v>327</v>
      </c>
      <c r="B63" s="117" t="str">
        <f>IF(B$6="","",1)</f>
        <v/>
      </c>
      <c r="C63" s="117" t="str">
        <f>IF(C$6="","",1/(1+$B$62)^1)</f>
        <v/>
      </c>
      <c r="D63" s="117" t="str">
        <f>IF(D$6="","",1/(1+$B$62)^2)</f>
        <v/>
      </c>
      <c r="E63" s="117" t="str">
        <f>IF(E$6="","",1/(1+$B$62)^3)</f>
        <v/>
      </c>
      <c r="F63" s="117" t="str">
        <f>IF(F$6="","",1/(1+$B$62)^4)</f>
        <v/>
      </c>
      <c r="G63" s="117" t="str">
        <f>IF(G$6="","",1/(1+$B$62)^5)</f>
        <v/>
      </c>
      <c r="H63" s="117" t="str">
        <f>IF(H$6="","",1/(1+$B$62)^6)</f>
        <v/>
      </c>
      <c r="I63" s="117" t="str">
        <f>IF(I$6="","",1/(1+$B$62)^7)</f>
        <v/>
      </c>
      <c r="J63" s="117" t="str">
        <f>IF(J$6="","",1/(1+$B$62)^8)</f>
        <v/>
      </c>
      <c r="K63" s="117" t="str">
        <f>IF(K$6="","",1/(1+$B$62)^9)</f>
        <v/>
      </c>
      <c r="L63" s="117" t="str">
        <f>IF(L$6="","",1/(1+$B$62)^10)</f>
        <v/>
      </c>
      <c r="M63" s="117" t="str">
        <f>IF(M$6="","",1/(1+$B$62)^11)</f>
        <v/>
      </c>
      <c r="N63" s="117" t="str">
        <f>IF(N$6="","",1/(1+$B$62)^12)</f>
        <v/>
      </c>
      <c r="O63" s="117" t="str">
        <f>IF(O$6="","",1/(1+$B$62)^13)</f>
        <v/>
      </c>
      <c r="P63" s="117" t="str">
        <f>IF(P$6="","",1/(1+$B$62)^14)</f>
        <v/>
      </c>
      <c r="Q63" s="117" t="str">
        <f>IF(Q$6="","",1/(1+$B$62)^15)</f>
        <v/>
      </c>
      <c r="R63" s="117" t="str">
        <f>IF(R$6="","",1/(1+$B$62)^16)</f>
        <v/>
      </c>
      <c r="S63" s="117" t="str">
        <f>IF(S$6="","",1/(1+$B$62)^17)</f>
        <v/>
      </c>
      <c r="T63" s="117" t="str">
        <f>IF(T$6="","",1/(1+$B$62)^18)</f>
        <v/>
      </c>
      <c r="U63" s="117" t="str">
        <f>IF(U$6="","",1/(1+$B$62)^19)</f>
        <v/>
      </c>
      <c r="V63" s="117" t="str">
        <f>IF(V$6="","",1/(1+$B$62)^20)</f>
        <v/>
      </c>
      <c r="W63" s="117" t="str">
        <f>IF(W$6="","",1/(1+$B$62)^21)</f>
        <v/>
      </c>
      <c r="X63" s="117" t="str">
        <f>IF(X$6="","",1/(1+$B$62)^22)</f>
        <v/>
      </c>
      <c r="Y63" s="117" t="str">
        <f>IF(Y$6="","",1/(1+$B$62)^23)</f>
        <v/>
      </c>
      <c r="Z63" s="117" t="str">
        <f>IF(Z$6="","",1/(1+$B$62)^24)</f>
        <v/>
      </c>
      <c r="AA63" s="117" t="str">
        <f>IF(AA$6="","",1/(1+$B$62)^25)</f>
        <v/>
      </c>
      <c r="AB63" s="117" t="str">
        <f>IF(AB$6="","",1/(1+$B$62)^26)</f>
        <v/>
      </c>
      <c r="AC63" s="117" t="str">
        <f>IF(AC$6="","",1/(1+$B$62)^27)</f>
        <v/>
      </c>
      <c r="AD63" s="117" t="str">
        <f>IF(AD$6="","",1/(1+$B$62)^28)</f>
        <v/>
      </c>
      <c r="AE63" s="117" t="str">
        <f>IF(AE$6="","",1/(1+$B$62)^29)</f>
        <v/>
      </c>
      <c r="AF63" s="117" t="str">
        <f>IF(AF$6="","",1/(1+$B$62)^30)</f>
        <v/>
      </c>
    </row>
    <row r="64" spans="1:32" s="11" customFormat="1">
      <c r="A64" s="115" t="s">
        <v>328</v>
      </c>
      <c r="B64" s="112" t="str">
        <f>IF(B6="","",B61*B63)</f>
        <v/>
      </c>
      <c r="C64" s="112" t="str">
        <f t="shared" ref="C64:AF64" si="20">IF(C6="","",C61*C63)</f>
        <v/>
      </c>
      <c r="D64" s="112" t="str">
        <f t="shared" si="20"/>
        <v/>
      </c>
      <c r="E64" s="112" t="str">
        <f t="shared" si="20"/>
        <v/>
      </c>
      <c r="F64" s="112" t="str">
        <f t="shared" si="20"/>
        <v/>
      </c>
      <c r="G64" s="112" t="str">
        <f t="shared" si="20"/>
        <v/>
      </c>
      <c r="H64" s="112" t="str">
        <f t="shared" si="20"/>
        <v/>
      </c>
      <c r="I64" s="112" t="str">
        <f t="shared" si="20"/>
        <v/>
      </c>
      <c r="J64" s="112" t="str">
        <f t="shared" si="20"/>
        <v/>
      </c>
      <c r="K64" s="112" t="str">
        <f t="shared" si="20"/>
        <v/>
      </c>
      <c r="L64" s="112" t="str">
        <f t="shared" si="20"/>
        <v/>
      </c>
      <c r="M64" s="112" t="str">
        <f t="shared" si="20"/>
        <v/>
      </c>
      <c r="N64" s="112" t="str">
        <f t="shared" si="20"/>
        <v/>
      </c>
      <c r="O64" s="112" t="str">
        <f t="shared" si="20"/>
        <v/>
      </c>
      <c r="P64" s="112" t="str">
        <f t="shared" si="20"/>
        <v/>
      </c>
      <c r="Q64" s="112" t="str">
        <f t="shared" si="20"/>
        <v/>
      </c>
      <c r="R64" s="112" t="str">
        <f t="shared" si="20"/>
        <v/>
      </c>
      <c r="S64" s="112" t="str">
        <f t="shared" si="20"/>
        <v/>
      </c>
      <c r="T64" s="112" t="str">
        <f t="shared" si="20"/>
        <v/>
      </c>
      <c r="U64" s="112" t="str">
        <f t="shared" si="20"/>
        <v/>
      </c>
      <c r="V64" s="112" t="str">
        <f t="shared" si="20"/>
        <v/>
      </c>
      <c r="W64" s="112" t="str">
        <f t="shared" si="20"/>
        <v/>
      </c>
      <c r="X64" s="112" t="str">
        <f t="shared" si="20"/>
        <v/>
      </c>
      <c r="Y64" s="112" t="str">
        <f t="shared" si="20"/>
        <v/>
      </c>
      <c r="Z64" s="112" t="str">
        <f t="shared" si="20"/>
        <v/>
      </c>
      <c r="AA64" s="112" t="str">
        <f t="shared" si="20"/>
        <v/>
      </c>
      <c r="AB64" s="112" t="str">
        <f t="shared" si="20"/>
        <v/>
      </c>
      <c r="AC64" s="112" t="str">
        <f t="shared" si="20"/>
        <v/>
      </c>
      <c r="AD64" s="112" t="str">
        <f t="shared" si="20"/>
        <v/>
      </c>
      <c r="AE64" s="112" t="str">
        <f t="shared" si="20"/>
        <v/>
      </c>
      <c r="AF64" s="112" t="str">
        <f t="shared" si="20"/>
        <v/>
      </c>
    </row>
    <row r="65" spans="1:32" s="11" customFormat="1">
      <c r="A65" s="115" t="s">
        <v>329</v>
      </c>
      <c r="B65" s="118">
        <f>SUM(B64:AF64)</f>
        <v>0</v>
      </c>
    </row>
    <row r="66" spans="1:32" s="11" customFormat="1">
      <c r="A66" s="115" t="s">
        <v>330</v>
      </c>
      <c r="B66" s="119" t="str">
        <f>IF(B6="","",IRR(B64:AF64))</f>
        <v/>
      </c>
    </row>
    <row r="67" spans="1:32" ht="18" customHeight="1">
      <c r="A67" s="164" t="s">
        <v>331</v>
      </c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</row>
    <row r="68" spans="1:32" ht="12" customHeight="1">
      <c r="A68" s="165"/>
      <c r="B68" s="98" t="str">
        <f>B$6</f>
        <v/>
      </c>
      <c r="C68" s="37" t="str">
        <f t="shared" ref="C68:AF68" si="21">C$6</f>
        <v/>
      </c>
      <c r="D68" s="37" t="str">
        <f t="shared" si="21"/>
        <v/>
      </c>
      <c r="E68" s="37" t="str">
        <f t="shared" si="21"/>
        <v/>
      </c>
      <c r="F68" s="37" t="str">
        <f t="shared" si="21"/>
        <v/>
      </c>
      <c r="G68" s="37" t="str">
        <f t="shared" si="21"/>
        <v/>
      </c>
      <c r="H68" s="37" t="str">
        <f t="shared" si="21"/>
        <v/>
      </c>
      <c r="I68" s="37" t="str">
        <f t="shared" si="21"/>
        <v/>
      </c>
      <c r="J68" s="37" t="str">
        <f t="shared" si="21"/>
        <v/>
      </c>
      <c r="K68" s="37" t="str">
        <f t="shared" si="21"/>
        <v/>
      </c>
      <c r="L68" s="37" t="str">
        <f t="shared" si="21"/>
        <v/>
      </c>
      <c r="M68" s="37" t="str">
        <f t="shared" si="21"/>
        <v/>
      </c>
      <c r="N68" s="37" t="str">
        <f t="shared" si="21"/>
        <v/>
      </c>
      <c r="O68" s="37" t="str">
        <f t="shared" si="21"/>
        <v/>
      </c>
      <c r="P68" s="37" t="str">
        <f t="shared" si="21"/>
        <v/>
      </c>
      <c r="Q68" s="37" t="str">
        <f t="shared" si="21"/>
        <v/>
      </c>
      <c r="R68" s="37" t="str">
        <f t="shared" si="21"/>
        <v/>
      </c>
      <c r="S68" s="37" t="str">
        <f t="shared" si="21"/>
        <v/>
      </c>
      <c r="T68" s="37" t="str">
        <f t="shared" si="21"/>
        <v/>
      </c>
      <c r="U68" s="37" t="str">
        <f t="shared" si="21"/>
        <v/>
      </c>
      <c r="V68" s="37" t="str">
        <f t="shared" si="21"/>
        <v/>
      </c>
      <c r="W68" s="37" t="str">
        <f t="shared" si="21"/>
        <v/>
      </c>
      <c r="X68" s="37" t="str">
        <f t="shared" si="21"/>
        <v/>
      </c>
      <c r="Y68" s="37" t="str">
        <f t="shared" si="21"/>
        <v/>
      </c>
      <c r="Z68" s="37" t="str">
        <f t="shared" si="21"/>
        <v/>
      </c>
      <c r="AA68" s="37" t="str">
        <f t="shared" si="21"/>
        <v/>
      </c>
      <c r="AB68" s="37" t="str">
        <f t="shared" si="21"/>
        <v/>
      </c>
      <c r="AC68" s="37" t="str">
        <f t="shared" si="21"/>
        <v/>
      </c>
      <c r="AD68" s="37" t="str">
        <f t="shared" si="21"/>
        <v/>
      </c>
      <c r="AE68" s="37" t="str">
        <f t="shared" si="21"/>
        <v/>
      </c>
      <c r="AF68" s="37" t="str">
        <f t="shared" si="21"/>
        <v/>
      </c>
    </row>
    <row r="69" spans="1:32" s="11" customFormat="1">
      <c r="A69" s="71" t="s">
        <v>320</v>
      </c>
      <c r="B69" s="112">
        <f>B70+B75</f>
        <v>0</v>
      </c>
      <c r="C69" s="112">
        <f t="shared" ref="C69:AF69" si="22">C70+C75</f>
        <v>0</v>
      </c>
      <c r="D69" s="112">
        <f t="shared" si="22"/>
        <v>0</v>
      </c>
      <c r="E69" s="112">
        <f t="shared" si="22"/>
        <v>0</v>
      </c>
      <c r="F69" s="112">
        <f t="shared" si="22"/>
        <v>0</v>
      </c>
      <c r="G69" s="112">
        <f t="shared" si="22"/>
        <v>0</v>
      </c>
      <c r="H69" s="112">
        <f t="shared" si="22"/>
        <v>0</v>
      </c>
      <c r="I69" s="112">
        <f t="shared" si="22"/>
        <v>0</v>
      </c>
      <c r="J69" s="112">
        <f t="shared" si="22"/>
        <v>0</v>
      </c>
      <c r="K69" s="112">
        <f t="shared" si="22"/>
        <v>0</v>
      </c>
      <c r="L69" s="112">
        <f t="shared" si="22"/>
        <v>0</v>
      </c>
      <c r="M69" s="112">
        <f t="shared" si="22"/>
        <v>0</v>
      </c>
      <c r="N69" s="112">
        <f t="shared" si="22"/>
        <v>0</v>
      </c>
      <c r="O69" s="112">
        <f t="shared" si="22"/>
        <v>0</v>
      </c>
      <c r="P69" s="112">
        <f t="shared" si="22"/>
        <v>0</v>
      </c>
      <c r="Q69" s="112">
        <f t="shared" si="22"/>
        <v>0</v>
      </c>
      <c r="R69" s="112">
        <f t="shared" si="22"/>
        <v>0</v>
      </c>
      <c r="S69" s="112">
        <f t="shared" si="22"/>
        <v>0</v>
      </c>
      <c r="T69" s="112">
        <f t="shared" si="22"/>
        <v>0</v>
      </c>
      <c r="U69" s="112">
        <f t="shared" si="22"/>
        <v>0</v>
      </c>
      <c r="V69" s="112">
        <f t="shared" si="22"/>
        <v>0</v>
      </c>
      <c r="W69" s="112">
        <f t="shared" si="22"/>
        <v>0</v>
      </c>
      <c r="X69" s="112">
        <f t="shared" si="22"/>
        <v>0</v>
      </c>
      <c r="Y69" s="112">
        <f t="shared" si="22"/>
        <v>0</v>
      </c>
      <c r="Z69" s="112">
        <f t="shared" si="22"/>
        <v>0</v>
      </c>
      <c r="AA69" s="112">
        <f t="shared" si="22"/>
        <v>0</v>
      </c>
      <c r="AB69" s="112">
        <f t="shared" si="22"/>
        <v>0</v>
      </c>
      <c r="AC69" s="112">
        <f t="shared" si="22"/>
        <v>0</v>
      </c>
      <c r="AD69" s="112">
        <f t="shared" si="22"/>
        <v>0</v>
      </c>
      <c r="AE69" s="112">
        <f t="shared" si="22"/>
        <v>0</v>
      </c>
      <c r="AF69" s="112">
        <f t="shared" si="22"/>
        <v>0</v>
      </c>
    </row>
    <row r="70" spans="1:32">
      <c r="A70" s="100" t="s">
        <v>332</v>
      </c>
      <c r="B70" s="103">
        <f>B71+B72+B73+B74</f>
        <v>0</v>
      </c>
      <c r="C70" s="103">
        <f t="shared" ref="C70:AF70" si="23">C71+C72+C73+C74</f>
        <v>0</v>
      </c>
      <c r="D70" s="103">
        <f t="shared" si="23"/>
        <v>0</v>
      </c>
      <c r="E70" s="103">
        <f t="shared" si="23"/>
        <v>0</v>
      </c>
      <c r="F70" s="103">
        <f t="shared" si="23"/>
        <v>0</v>
      </c>
      <c r="G70" s="103">
        <f t="shared" si="23"/>
        <v>0</v>
      </c>
      <c r="H70" s="103">
        <f t="shared" si="23"/>
        <v>0</v>
      </c>
      <c r="I70" s="103">
        <f t="shared" si="23"/>
        <v>0</v>
      </c>
      <c r="J70" s="103">
        <f t="shared" si="23"/>
        <v>0</v>
      </c>
      <c r="K70" s="103">
        <f t="shared" si="23"/>
        <v>0</v>
      </c>
      <c r="L70" s="103">
        <f t="shared" si="23"/>
        <v>0</v>
      </c>
      <c r="M70" s="103">
        <f t="shared" si="23"/>
        <v>0</v>
      </c>
      <c r="N70" s="103">
        <f t="shared" si="23"/>
        <v>0</v>
      </c>
      <c r="O70" s="103">
        <f t="shared" si="23"/>
        <v>0</v>
      </c>
      <c r="P70" s="103">
        <f t="shared" si="23"/>
        <v>0</v>
      </c>
      <c r="Q70" s="103">
        <f t="shared" si="23"/>
        <v>0</v>
      </c>
      <c r="R70" s="103">
        <f t="shared" si="23"/>
        <v>0</v>
      </c>
      <c r="S70" s="103">
        <f t="shared" si="23"/>
        <v>0</v>
      </c>
      <c r="T70" s="103">
        <f t="shared" si="23"/>
        <v>0</v>
      </c>
      <c r="U70" s="103">
        <f t="shared" si="23"/>
        <v>0</v>
      </c>
      <c r="V70" s="103">
        <f t="shared" si="23"/>
        <v>0</v>
      </c>
      <c r="W70" s="103">
        <f t="shared" si="23"/>
        <v>0</v>
      </c>
      <c r="X70" s="103">
        <f t="shared" si="23"/>
        <v>0</v>
      </c>
      <c r="Y70" s="103">
        <f t="shared" si="23"/>
        <v>0</v>
      </c>
      <c r="Z70" s="103">
        <f t="shared" si="23"/>
        <v>0</v>
      </c>
      <c r="AA70" s="103">
        <f t="shared" si="23"/>
        <v>0</v>
      </c>
      <c r="AB70" s="103">
        <f t="shared" si="23"/>
        <v>0</v>
      </c>
      <c r="AC70" s="103">
        <f t="shared" si="23"/>
        <v>0</v>
      </c>
      <c r="AD70" s="103">
        <f t="shared" si="23"/>
        <v>0</v>
      </c>
      <c r="AE70" s="103">
        <f t="shared" si="23"/>
        <v>0</v>
      </c>
      <c r="AF70" s="103">
        <f t="shared" si="23"/>
        <v>0</v>
      </c>
    </row>
    <row r="71" spans="1:32">
      <c r="A71" s="101" t="s">
        <v>333</v>
      </c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</row>
    <row r="72" spans="1:32">
      <c r="A72" s="101" t="s">
        <v>334</v>
      </c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</row>
    <row r="73" spans="1:32">
      <c r="A73" s="101" t="s">
        <v>335</v>
      </c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</row>
    <row r="74" spans="1:32">
      <c r="A74" s="101" t="s">
        <v>336</v>
      </c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</row>
    <row r="75" spans="1:32">
      <c r="A75" s="100" t="s">
        <v>337</v>
      </c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</row>
    <row r="76" spans="1:32" s="11" customFormat="1">
      <c r="A76" s="71" t="s">
        <v>325</v>
      </c>
      <c r="B76" s="112">
        <f>B77+B78+B79+B80+B81+B82+B83</f>
        <v>0</v>
      </c>
      <c r="C76" s="112">
        <f t="shared" ref="C76:AF76" si="24">C77+C78+C79+C80+C81+C82+C83</f>
        <v>0</v>
      </c>
      <c r="D76" s="112">
        <f t="shared" si="24"/>
        <v>0</v>
      </c>
      <c r="E76" s="112">
        <f t="shared" si="24"/>
        <v>0</v>
      </c>
      <c r="F76" s="112">
        <f t="shared" si="24"/>
        <v>0</v>
      </c>
      <c r="G76" s="112">
        <f t="shared" si="24"/>
        <v>0</v>
      </c>
      <c r="H76" s="112">
        <f t="shared" si="24"/>
        <v>0</v>
      </c>
      <c r="I76" s="112">
        <f t="shared" si="24"/>
        <v>0</v>
      </c>
      <c r="J76" s="112">
        <f t="shared" si="24"/>
        <v>0</v>
      </c>
      <c r="K76" s="112">
        <f t="shared" si="24"/>
        <v>0</v>
      </c>
      <c r="L76" s="112">
        <f t="shared" si="24"/>
        <v>0</v>
      </c>
      <c r="M76" s="112">
        <f t="shared" si="24"/>
        <v>0</v>
      </c>
      <c r="N76" s="112">
        <f t="shared" si="24"/>
        <v>0</v>
      </c>
      <c r="O76" s="112">
        <f t="shared" si="24"/>
        <v>0</v>
      </c>
      <c r="P76" s="112">
        <f t="shared" si="24"/>
        <v>0</v>
      </c>
      <c r="Q76" s="112">
        <f t="shared" si="24"/>
        <v>0</v>
      </c>
      <c r="R76" s="112">
        <f t="shared" si="24"/>
        <v>0</v>
      </c>
      <c r="S76" s="112">
        <f t="shared" si="24"/>
        <v>0</v>
      </c>
      <c r="T76" s="112">
        <f t="shared" si="24"/>
        <v>0</v>
      </c>
      <c r="U76" s="112">
        <f t="shared" si="24"/>
        <v>0</v>
      </c>
      <c r="V76" s="112">
        <f t="shared" si="24"/>
        <v>0</v>
      </c>
      <c r="W76" s="112">
        <f t="shared" si="24"/>
        <v>0</v>
      </c>
      <c r="X76" s="112">
        <f t="shared" si="24"/>
        <v>0</v>
      </c>
      <c r="Y76" s="112">
        <f t="shared" si="24"/>
        <v>0</v>
      </c>
      <c r="Z76" s="112">
        <f t="shared" si="24"/>
        <v>0</v>
      </c>
      <c r="AA76" s="112">
        <f t="shared" si="24"/>
        <v>0</v>
      </c>
      <c r="AB76" s="112">
        <f t="shared" si="24"/>
        <v>0</v>
      </c>
      <c r="AC76" s="112">
        <f t="shared" si="24"/>
        <v>0</v>
      </c>
      <c r="AD76" s="112">
        <f t="shared" si="24"/>
        <v>0</v>
      </c>
      <c r="AE76" s="112">
        <f t="shared" si="24"/>
        <v>0</v>
      </c>
      <c r="AF76" s="112">
        <f t="shared" si="24"/>
        <v>0</v>
      </c>
    </row>
    <row r="77" spans="1:32">
      <c r="A77" s="100" t="s">
        <v>338</v>
      </c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</row>
    <row r="78" spans="1:32">
      <c r="A78" s="100" t="s">
        <v>322</v>
      </c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</row>
    <row r="79" spans="1:32">
      <c r="A79" s="100" t="s">
        <v>323</v>
      </c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</row>
    <row r="80" spans="1:32">
      <c r="A80" s="100" t="s">
        <v>339</v>
      </c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</row>
    <row r="81" spans="1:32">
      <c r="A81" s="100" t="s">
        <v>340</v>
      </c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</row>
    <row r="82" spans="1:32">
      <c r="A82" s="100" t="s">
        <v>341</v>
      </c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</row>
    <row r="83" spans="1:32">
      <c r="A83" s="100" t="s">
        <v>342</v>
      </c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</row>
    <row r="84" spans="1:32" s="11" customFormat="1">
      <c r="A84" s="71" t="s">
        <v>169</v>
      </c>
      <c r="B84" s="112">
        <f>B69-B76</f>
        <v>0</v>
      </c>
      <c r="C84" s="112">
        <f t="shared" ref="C84:AF84" si="25">C69-C76</f>
        <v>0</v>
      </c>
      <c r="D84" s="112">
        <f t="shared" si="25"/>
        <v>0</v>
      </c>
      <c r="E84" s="112">
        <f t="shared" si="25"/>
        <v>0</v>
      </c>
      <c r="F84" s="112">
        <f t="shared" si="25"/>
        <v>0</v>
      </c>
      <c r="G84" s="112">
        <f t="shared" si="25"/>
        <v>0</v>
      </c>
      <c r="H84" s="112">
        <f t="shared" si="25"/>
        <v>0</v>
      </c>
      <c r="I84" s="112">
        <f t="shared" si="25"/>
        <v>0</v>
      </c>
      <c r="J84" s="112">
        <f t="shared" si="25"/>
        <v>0</v>
      </c>
      <c r="K84" s="112">
        <f t="shared" si="25"/>
        <v>0</v>
      </c>
      <c r="L84" s="112">
        <f t="shared" si="25"/>
        <v>0</v>
      </c>
      <c r="M84" s="112">
        <f t="shared" si="25"/>
        <v>0</v>
      </c>
      <c r="N84" s="112">
        <f t="shared" si="25"/>
        <v>0</v>
      </c>
      <c r="O84" s="112">
        <f t="shared" si="25"/>
        <v>0</v>
      </c>
      <c r="P84" s="112">
        <f t="shared" si="25"/>
        <v>0</v>
      </c>
      <c r="Q84" s="112">
        <f t="shared" si="25"/>
        <v>0</v>
      </c>
      <c r="R84" s="112">
        <f t="shared" si="25"/>
        <v>0</v>
      </c>
      <c r="S84" s="112">
        <f t="shared" si="25"/>
        <v>0</v>
      </c>
      <c r="T84" s="112">
        <f t="shared" si="25"/>
        <v>0</v>
      </c>
      <c r="U84" s="112">
        <f t="shared" si="25"/>
        <v>0</v>
      </c>
      <c r="V84" s="112">
        <f t="shared" si="25"/>
        <v>0</v>
      </c>
      <c r="W84" s="112">
        <f t="shared" si="25"/>
        <v>0</v>
      </c>
      <c r="X84" s="112">
        <f t="shared" si="25"/>
        <v>0</v>
      </c>
      <c r="Y84" s="112">
        <f t="shared" si="25"/>
        <v>0</v>
      </c>
      <c r="Z84" s="112">
        <f t="shared" si="25"/>
        <v>0</v>
      </c>
      <c r="AA84" s="112">
        <f t="shared" si="25"/>
        <v>0</v>
      </c>
      <c r="AB84" s="112">
        <f t="shared" si="25"/>
        <v>0</v>
      </c>
      <c r="AC84" s="112">
        <f t="shared" si="25"/>
        <v>0</v>
      </c>
      <c r="AD84" s="112">
        <f t="shared" si="25"/>
        <v>0</v>
      </c>
      <c r="AE84" s="112">
        <f t="shared" si="25"/>
        <v>0</v>
      </c>
      <c r="AF84" s="112">
        <f t="shared" si="25"/>
        <v>0</v>
      </c>
    </row>
    <row r="85" spans="1:32" s="11" customFormat="1">
      <c r="A85" s="71" t="s">
        <v>343</v>
      </c>
      <c r="B85" s="112">
        <f>B84</f>
        <v>0</v>
      </c>
      <c r="C85" s="118">
        <f>B85+C84</f>
        <v>0</v>
      </c>
      <c r="D85" s="118">
        <f t="shared" ref="D85:AF85" si="26">C85+D84</f>
        <v>0</v>
      </c>
      <c r="E85" s="118">
        <f t="shared" si="26"/>
        <v>0</v>
      </c>
      <c r="F85" s="118">
        <f t="shared" si="26"/>
        <v>0</v>
      </c>
      <c r="G85" s="118">
        <f t="shared" si="26"/>
        <v>0</v>
      </c>
      <c r="H85" s="118">
        <f t="shared" si="26"/>
        <v>0</v>
      </c>
      <c r="I85" s="118">
        <f t="shared" si="26"/>
        <v>0</v>
      </c>
      <c r="J85" s="118">
        <f t="shared" si="26"/>
        <v>0</v>
      </c>
      <c r="K85" s="118">
        <f t="shared" si="26"/>
        <v>0</v>
      </c>
      <c r="L85" s="118">
        <f t="shared" si="26"/>
        <v>0</v>
      </c>
      <c r="M85" s="118">
        <f t="shared" si="26"/>
        <v>0</v>
      </c>
      <c r="N85" s="118">
        <f t="shared" si="26"/>
        <v>0</v>
      </c>
      <c r="O85" s="118">
        <f t="shared" si="26"/>
        <v>0</v>
      </c>
      <c r="P85" s="118">
        <f t="shared" si="26"/>
        <v>0</v>
      </c>
      <c r="Q85" s="118">
        <f t="shared" si="26"/>
        <v>0</v>
      </c>
      <c r="R85" s="118">
        <f t="shared" si="26"/>
        <v>0</v>
      </c>
      <c r="S85" s="118">
        <f t="shared" si="26"/>
        <v>0</v>
      </c>
      <c r="T85" s="118">
        <f t="shared" si="26"/>
        <v>0</v>
      </c>
      <c r="U85" s="118">
        <f t="shared" si="26"/>
        <v>0</v>
      </c>
      <c r="V85" s="118">
        <f t="shared" si="26"/>
        <v>0</v>
      </c>
      <c r="W85" s="118">
        <f t="shared" si="26"/>
        <v>0</v>
      </c>
      <c r="X85" s="118">
        <f t="shared" si="26"/>
        <v>0</v>
      </c>
      <c r="Y85" s="118">
        <f t="shared" si="26"/>
        <v>0</v>
      </c>
      <c r="Z85" s="118">
        <f t="shared" si="26"/>
        <v>0</v>
      </c>
      <c r="AA85" s="118">
        <f t="shared" si="26"/>
        <v>0</v>
      </c>
      <c r="AB85" s="118">
        <f t="shared" si="26"/>
        <v>0</v>
      </c>
      <c r="AC85" s="118">
        <f t="shared" si="26"/>
        <v>0</v>
      </c>
      <c r="AD85" s="118">
        <f t="shared" si="26"/>
        <v>0</v>
      </c>
      <c r="AE85" s="118">
        <f t="shared" si="26"/>
        <v>0</v>
      </c>
      <c r="AF85" s="118">
        <f t="shared" si="26"/>
        <v>0</v>
      </c>
    </row>
    <row r="86" spans="1:32" ht="21.75" customHeight="1">
      <c r="A86" s="132" t="s">
        <v>344</v>
      </c>
      <c r="B86" s="162" t="s">
        <v>345</v>
      </c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</row>
    <row r="87" spans="1:32">
      <c r="A87" s="99" t="s">
        <v>346</v>
      </c>
      <c r="B87" s="110"/>
    </row>
    <row r="88" spans="1:32">
      <c r="A88" s="99" t="s">
        <v>350</v>
      </c>
      <c r="B88" s="104" t="str">
        <f>IF(B87="","",(B89-B91)*B87)</f>
        <v/>
      </c>
    </row>
    <row r="89" spans="1:32">
      <c r="A89" s="99" t="s">
        <v>351</v>
      </c>
      <c r="B89" s="111"/>
    </row>
    <row r="90" spans="1:32">
      <c r="A90" s="99" t="s">
        <v>352</v>
      </c>
      <c r="B90" s="111"/>
    </row>
    <row r="91" spans="1:32">
      <c r="A91" s="99" t="s">
        <v>353</v>
      </c>
      <c r="B91" s="111"/>
    </row>
    <row r="92" spans="1:32">
      <c r="A92" s="99" t="s">
        <v>355</v>
      </c>
      <c r="B92" s="111"/>
    </row>
    <row r="93" spans="1:32" s="11" customFormat="1">
      <c r="A93" s="71" t="s">
        <v>354</v>
      </c>
      <c r="B93" s="71" t="str">
        <f>IF(B87="","",B92&lt;=B88)</f>
        <v/>
      </c>
    </row>
    <row r="96" spans="1:32">
      <c r="D96" s="105"/>
    </row>
  </sheetData>
  <sheetProtection algorithmName="SHA-512" hashValue="ncxl8t55LHZXmt7xPQ9/YQLBuFzDOVyAwBy3ONBQtdUa/8tFl4E2+KoT4Yb6C2eHLsIef1blsl5UJ5uXpmZCTA==" saltValue="iRKpFgUpMSs0tnhtMFZspg==" spinCount="100000" sheet="1" selectLockedCells="1"/>
  <protectedRanges>
    <protectedRange sqref="B63" name="Rozstęp2_1"/>
    <protectedRange sqref="B63" name="Rozstęp1_1"/>
    <protectedRange sqref="C63:AF63" name="Rozstęp2_2"/>
    <protectedRange sqref="C63:AF63" name="Rozstęp1_2"/>
  </protectedRange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28CB0-835A-41FF-AFFA-A7553A36B963}">
  <sheetPr codeName="Arkusz3"/>
  <dimension ref="A1:AI23"/>
  <sheetViews>
    <sheetView showGridLines="0" topLeftCell="A4" zoomScale="80" zoomScaleNormal="80" workbookViewId="0">
      <pane xSplit="1" topLeftCell="B1" activePane="topRight" state="frozen"/>
      <selection activeCell="A4" sqref="A4"/>
      <selection pane="topRight" activeCell="B8" sqref="B8"/>
    </sheetView>
  </sheetViews>
  <sheetFormatPr defaultRowHeight="15"/>
  <cols>
    <col min="1" max="1" width="45.85546875" style="3" customWidth="1"/>
    <col min="2" max="35" width="16.42578125" style="3" customWidth="1"/>
    <col min="36" max="16384" width="9.140625" style="3"/>
  </cols>
  <sheetData>
    <row r="1" spans="1:35" ht="15.75">
      <c r="A1" s="152"/>
      <c r="B1" s="152"/>
      <c r="C1" s="152"/>
      <c r="D1" s="152"/>
      <c r="E1" s="152" t="s">
        <v>140</v>
      </c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35">
      <c r="A2" s="19" t="s">
        <v>58</v>
      </c>
      <c r="B2" s="3" t="str">
        <f>IF('Informacje podstawowe'!$C$6="","",'Informacje podstawowe'!$C$6)</f>
        <v/>
      </c>
      <c r="C2" s="17"/>
      <c r="D2" s="17"/>
      <c r="E2" s="17"/>
      <c r="F2" s="17"/>
      <c r="G2" s="17"/>
      <c r="H2" s="17"/>
      <c r="I2" s="17"/>
      <c r="J2" s="17"/>
      <c r="K2" s="17"/>
    </row>
    <row r="3" spans="1:35" ht="24.75">
      <c r="A3" s="184" t="s">
        <v>273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35" ht="15" customHeight="1">
      <c r="A4" s="177"/>
      <c r="B4" s="153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 t="s">
        <v>157</v>
      </c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5"/>
    </row>
    <row r="5" spans="1:35" ht="15" customHeight="1">
      <c r="A5" s="158" t="s">
        <v>244</v>
      </c>
      <c r="B5" s="133" t="s">
        <v>56</v>
      </c>
      <c r="C5" s="36" t="s">
        <v>55</v>
      </c>
      <c r="D5" s="36" t="s">
        <v>59</v>
      </c>
      <c r="E5" s="36" t="s">
        <v>382</v>
      </c>
      <c r="F5" s="36" t="s">
        <v>52</v>
      </c>
      <c r="G5" s="36" t="s">
        <v>51</v>
      </c>
      <c r="H5" s="36" t="s">
        <v>50</v>
      </c>
      <c r="I5" s="36" t="s">
        <v>49</v>
      </c>
      <c r="J5" s="36" t="s">
        <v>48</v>
      </c>
      <c r="K5" s="36" t="s">
        <v>47</v>
      </c>
      <c r="L5" s="36" t="s">
        <v>46</v>
      </c>
      <c r="M5" s="36" t="s">
        <v>45</v>
      </c>
      <c r="N5" s="36" t="s">
        <v>44</v>
      </c>
      <c r="O5" s="36" t="s">
        <v>43</v>
      </c>
      <c r="P5" s="36" t="s">
        <v>42</v>
      </c>
      <c r="Q5" s="121" t="s">
        <v>357</v>
      </c>
      <c r="R5" s="121" t="s">
        <v>358</v>
      </c>
      <c r="S5" s="121" t="s">
        <v>359</v>
      </c>
      <c r="T5" s="121" t="s">
        <v>360</v>
      </c>
      <c r="U5" s="121" t="s">
        <v>361</v>
      </c>
      <c r="V5" s="121" t="s">
        <v>362</v>
      </c>
      <c r="W5" s="121" t="s">
        <v>363</v>
      </c>
      <c r="X5" s="121" t="s">
        <v>364</v>
      </c>
      <c r="Y5" s="121" t="s">
        <v>365</v>
      </c>
      <c r="Z5" s="121" t="s">
        <v>366</v>
      </c>
      <c r="AA5" s="121" t="s">
        <v>367</v>
      </c>
      <c r="AB5" s="121" t="s">
        <v>368</v>
      </c>
      <c r="AC5" s="121" t="s">
        <v>369</v>
      </c>
      <c r="AD5" s="121" t="s">
        <v>370</v>
      </c>
      <c r="AE5" s="121" t="s">
        <v>371</v>
      </c>
      <c r="AF5" s="121" t="s">
        <v>372</v>
      </c>
      <c r="AG5" s="121" t="s">
        <v>373</v>
      </c>
      <c r="AH5" s="121" t="s">
        <v>374</v>
      </c>
      <c r="AI5" s="121" t="s">
        <v>375</v>
      </c>
    </row>
    <row r="6" spans="1:35" ht="15" customHeight="1">
      <c r="A6" s="157"/>
      <c r="B6" s="37" t="str">
        <f>'Informacje podstawowe'!C30</f>
        <v/>
      </c>
      <c r="C6" s="37" t="str">
        <f>'Informacje podstawowe'!D30</f>
        <v/>
      </c>
      <c r="D6" s="37" t="str">
        <f>'Informacje podstawowe'!E30</f>
        <v/>
      </c>
      <c r="E6" s="37" t="str">
        <f>'Informacje podstawowe'!F30</f>
        <v/>
      </c>
      <c r="F6" s="37" t="str">
        <f>'Informacje podstawowe'!G30</f>
        <v/>
      </c>
      <c r="G6" s="37" t="str">
        <f>'Informacje podstawowe'!H30</f>
        <v/>
      </c>
      <c r="H6" s="37" t="str">
        <f>'Informacje podstawowe'!I30</f>
        <v/>
      </c>
      <c r="I6" s="37" t="str">
        <f>'Informacje podstawowe'!J30</f>
        <v/>
      </c>
      <c r="J6" s="37" t="str">
        <f>'Informacje podstawowe'!K30</f>
        <v/>
      </c>
      <c r="K6" s="37" t="str">
        <f>'Informacje podstawowe'!L30</f>
        <v/>
      </c>
      <c r="L6" s="37" t="str">
        <f>'Informacje podstawowe'!M30</f>
        <v/>
      </c>
      <c r="M6" s="37" t="str">
        <f>'Informacje podstawowe'!N30</f>
        <v/>
      </c>
      <c r="N6" s="37" t="str">
        <f>'Informacje podstawowe'!O30</f>
        <v/>
      </c>
      <c r="O6" s="37" t="str">
        <f>'Informacje podstawowe'!P30</f>
        <v/>
      </c>
      <c r="P6" s="37" t="str">
        <f>'Informacje podstawowe'!Q30</f>
        <v/>
      </c>
      <c r="Q6" s="37" t="str">
        <f>'Informacje podstawowe'!R30</f>
        <v/>
      </c>
      <c r="R6" s="37" t="str">
        <f>'Informacje podstawowe'!S30</f>
        <v/>
      </c>
      <c r="S6" s="37" t="str">
        <f>'Informacje podstawowe'!T30</f>
        <v/>
      </c>
      <c r="T6" s="37" t="str">
        <f>'Informacje podstawowe'!U30</f>
        <v/>
      </c>
      <c r="U6" s="37" t="str">
        <f>'Informacje podstawowe'!V30</f>
        <v/>
      </c>
      <c r="V6" s="37" t="str">
        <f>'Informacje podstawowe'!W30</f>
        <v/>
      </c>
      <c r="W6" s="37" t="str">
        <f>'Informacje podstawowe'!X30</f>
        <v/>
      </c>
      <c r="X6" s="37" t="str">
        <f>'Informacje podstawowe'!Y30</f>
        <v/>
      </c>
      <c r="Y6" s="37" t="str">
        <f>'Informacje podstawowe'!Z30</f>
        <v/>
      </c>
      <c r="Z6" s="37" t="str">
        <f>'Informacje podstawowe'!AA30</f>
        <v/>
      </c>
      <c r="AA6" s="37" t="str">
        <f>'Informacje podstawowe'!AB30</f>
        <v/>
      </c>
      <c r="AB6" s="37" t="str">
        <f>'Informacje podstawowe'!AC30</f>
        <v/>
      </c>
      <c r="AC6" s="37" t="str">
        <f>'Informacje podstawowe'!AD30</f>
        <v/>
      </c>
      <c r="AD6" s="37" t="str">
        <f>'Informacje podstawowe'!AE30</f>
        <v/>
      </c>
      <c r="AE6" s="37" t="str">
        <f>'Informacje podstawowe'!AF30</f>
        <v/>
      </c>
      <c r="AF6" s="37" t="str">
        <f>'Informacje podstawowe'!AG30</f>
        <v/>
      </c>
      <c r="AG6" s="37" t="str">
        <f>'Informacje podstawowe'!AH30</f>
        <v/>
      </c>
      <c r="AH6" s="37" t="str">
        <f>'Informacje podstawowe'!AI30</f>
        <v/>
      </c>
      <c r="AI6" s="37" t="str">
        <f>'Informacje podstawowe'!AJ30</f>
        <v/>
      </c>
    </row>
    <row r="7" spans="1:35">
      <c r="A7" s="38" t="s">
        <v>141</v>
      </c>
      <c r="B7" s="39">
        <f>B8-B9</f>
        <v>0</v>
      </c>
      <c r="C7" s="39">
        <f t="shared" ref="C7:P7" si="0">C8-C9</f>
        <v>0</v>
      </c>
      <c r="D7" s="39">
        <f t="shared" si="0"/>
        <v>0</v>
      </c>
      <c r="E7" s="39">
        <f t="shared" si="0"/>
        <v>0</v>
      </c>
      <c r="F7" s="39">
        <f t="shared" si="0"/>
        <v>0</v>
      </c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  <c r="L7" s="39">
        <f t="shared" si="0"/>
        <v>0</v>
      </c>
      <c r="M7" s="39">
        <f t="shared" si="0"/>
        <v>0</v>
      </c>
      <c r="N7" s="39">
        <f t="shared" si="0"/>
        <v>0</v>
      </c>
      <c r="O7" s="39">
        <f t="shared" si="0"/>
        <v>0</v>
      </c>
      <c r="P7" s="39">
        <f t="shared" si="0"/>
        <v>0</v>
      </c>
      <c r="Q7" s="39">
        <f t="shared" ref="Q7:AI7" si="1">Q8-Q9</f>
        <v>0</v>
      </c>
      <c r="R7" s="39">
        <f t="shared" si="1"/>
        <v>0</v>
      </c>
      <c r="S7" s="39">
        <f t="shared" si="1"/>
        <v>0</v>
      </c>
      <c r="T7" s="39">
        <f t="shared" si="1"/>
        <v>0</v>
      </c>
      <c r="U7" s="39">
        <f t="shared" si="1"/>
        <v>0</v>
      </c>
      <c r="V7" s="39">
        <f t="shared" si="1"/>
        <v>0</v>
      </c>
      <c r="W7" s="39">
        <f t="shared" si="1"/>
        <v>0</v>
      </c>
      <c r="X7" s="39">
        <f t="shared" si="1"/>
        <v>0</v>
      </c>
      <c r="Y7" s="39">
        <f t="shared" si="1"/>
        <v>0</v>
      </c>
      <c r="Z7" s="39">
        <f t="shared" si="1"/>
        <v>0</v>
      </c>
      <c r="AA7" s="39">
        <f t="shared" si="1"/>
        <v>0</v>
      </c>
      <c r="AB7" s="39">
        <f t="shared" si="1"/>
        <v>0</v>
      </c>
      <c r="AC7" s="39">
        <f t="shared" si="1"/>
        <v>0</v>
      </c>
      <c r="AD7" s="39">
        <f t="shared" si="1"/>
        <v>0</v>
      </c>
      <c r="AE7" s="39">
        <f t="shared" si="1"/>
        <v>0</v>
      </c>
      <c r="AF7" s="39">
        <f t="shared" si="1"/>
        <v>0</v>
      </c>
      <c r="AG7" s="39">
        <f t="shared" si="1"/>
        <v>0</v>
      </c>
      <c r="AH7" s="39">
        <f t="shared" si="1"/>
        <v>0</v>
      </c>
      <c r="AI7" s="39">
        <f t="shared" si="1"/>
        <v>0</v>
      </c>
    </row>
    <row r="8" spans="1:35">
      <c r="A8" s="40" t="s">
        <v>142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</row>
    <row r="9" spans="1:35">
      <c r="A9" s="40" t="s">
        <v>143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</row>
    <row r="10" spans="1:35">
      <c r="A10" s="41" t="s">
        <v>144</v>
      </c>
      <c r="B10" s="39">
        <f>B11-B12</f>
        <v>0</v>
      </c>
      <c r="C10" s="39">
        <f t="shared" ref="C10:P10" si="2">C11-C12</f>
        <v>0</v>
      </c>
      <c r="D10" s="39">
        <f t="shared" si="2"/>
        <v>0</v>
      </c>
      <c r="E10" s="39">
        <f t="shared" si="2"/>
        <v>0</v>
      </c>
      <c r="F10" s="39">
        <f t="shared" si="2"/>
        <v>0</v>
      </c>
      <c r="G10" s="39">
        <f t="shared" si="2"/>
        <v>0</v>
      </c>
      <c r="H10" s="39">
        <f t="shared" si="2"/>
        <v>0</v>
      </c>
      <c r="I10" s="39">
        <f t="shared" si="2"/>
        <v>0</v>
      </c>
      <c r="J10" s="39">
        <f t="shared" si="2"/>
        <v>0</v>
      </c>
      <c r="K10" s="39">
        <f t="shared" si="2"/>
        <v>0</v>
      </c>
      <c r="L10" s="39">
        <f t="shared" si="2"/>
        <v>0</v>
      </c>
      <c r="M10" s="39">
        <f t="shared" si="2"/>
        <v>0</v>
      </c>
      <c r="N10" s="39">
        <f t="shared" si="2"/>
        <v>0</v>
      </c>
      <c r="O10" s="39">
        <f t="shared" si="2"/>
        <v>0</v>
      </c>
      <c r="P10" s="39">
        <f t="shared" si="2"/>
        <v>0</v>
      </c>
      <c r="Q10" s="39">
        <f t="shared" ref="Q10:AI10" si="3">Q11-Q12</f>
        <v>0</v>
      </c>
      <c r="R10" s="39">
        <f t="shared" si="3"/>
        <v>0</v>
      </c>
      <c r="S10" s="39">
        <f t="shared" si="3"/>
        <v>0</v>
      </c>
      <c r="T10" s="39">
        <f t="shared" si="3"/>
        <v>0</v>
      </c>
      <c r="U10" s="39">
        <f t="shared" si="3"/>
        <v>0</v>
      </c>
      <c r="V10" s="39">
        <f t="shared" si="3"/>
        <v>0</v>
      </c>
      <c r="W10" s="39">
        <f t="shared" si="3"/>
        <v>0</v>
      </c>
      <c r="X10" s="39">
        <f t="shared" si="3"/>
        <v>0</v>
      </c>
      <c r="Y10" s="39">
        <f t="shared" si="3"/>
        <v>0</v>
      </c>
      <c r="Z10" s="39">
        <f t="shared" si="3"/>
        <v>0</v>
      </c>
      <c r="AA10" s="39">
        <f t="shared" si="3"/>
        <v>0</v>
      </c>
      <c r="AB10" s="39">
        <f t="shared" si="3"/>
        <v>0</v>
      </c>
      <c r="AC10" s="39">
        <f t="shared" si="3"/>
        <v>0</v>
      </c>
      <c r="AD10" s="39">
        <f t="shared" si="3"/>
        <v>0</v>
      </c>
      <c r="AE10" s="39">
        <f t="shared" si="3"/>
        <v>0</v>
      </c>
      <c r="AF10" s="39">
        <f t="shared" si="3"/>
        <v>0</v>
      </c>
      <c r="AG10" s="39">
        <f t="shared" si="3"/>
        <v>0</v>
      </c>
      <c r="AH10" s="39">
        <f t="shared" si="3"/>
        <v>0</v>
      </c>
      <c r="AI10" s="39">
        <f t="shared" si="3"/>
        <v>0</v>
      </c>
    </row>
    <row r="11" spans="1:35">
      <c r="A11" s="40" t="s">
        <v>249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</row>
    <row r="12" spans="1:35">
      <c r="A12" s="40" t="s">
        <v>145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</row>
    <row r="13" spans="1:35">
      <c r="A13" s="41" t="s">
        <v>148</v>
      </c>
      <c r="B13" s="39">
        <f>B14-B15</f>
        <v>0</v>
      </c>
      <c r="C13" s="39">
        <f t="shared" ref="C13:P13" si="4">C14-C15</f>
        <v>0</v>
      </c>
      <c r="D13" s="39">
        <f t="shared" si="4"/>
        <v>0</v>
      </c>
      <c r="E13" s="39">
        <f t="shared" si="4"/>
        <v>0</v>
      </c>
      <c r="F13" s="39">
        <f t="shared" si="4"/>
        <v>0</v>
      </c>
      <c r="G13" s="39">
        <f t="shared" si="4"/>
        <v>0</v>
      </c>
      <c r="H13" s="39">
        <f t="shared" si="4"/>
        <v>0</v>
      </c>
      <c r="I13" s="39">
        <f t="shared" si="4"/>
        <v>0</v>
      </c>
      <c r="J13" s="39">
        <f t="shared" si="4"/>
        <v>0</v>
      </c>
      <c r="K13" s="39">
        <f t="shared" si="4"/>
        <v>0</v>
      </c>
      <c r="L13" s="39">
        <f t="shared" si="4"/>
        <v>0</v>
      </c>
      <c r="M13" s="39">
        <f t="shared" si="4"/>
        <v>0</v>
      </c>
      <c r="N13" s="39">
        <f t="shared" si="4"/>
        <v>0</v>
      </c>
      <c r="O13" s="39">
        <f t="shared" si="4"/>
        <v>0</v>
      </c>
      <c r="P13" s="39">
        <f t="shared" si="4"/>
        <v>0</v>
      </c>
      <c r="Q13" s="39">
        <f t="shared" ref="Q13:AI13" si="5">Q14-Q15</f>
        <v>0</v>
      </c>
      <c r="R13" s="39">
        <f t="shared" si="5"/>
        <v>0</v>
      </c>
      <c r="S13" s="39">
        <f t="shared" si="5"/>
        <v>0</v>
      </c>
      <c r="T13" s="39">
        <f t="shared" si="5"/>
        <v>0</v>
      </c>
      <c r="U13" s="39">
        <f t="shared" si="5"/>
        <v>0</v>
      </c>
      <c r="V13" s="39">
        <f t="shared" si="5"/>
        <v>0</v>
      </c>
      <c r="W13" s="39">
        <f t="shared" si="5"/>
        <v>0</v>
      </c>
      <c r="X13" s="39">
        <f t="shared" si="5"/>
        <v>0</v>
      </c>
      <c r="Y13" s="39">
        <f t="shared" si="5"/>
        <v>0</v>
      </c>
      <c r="Z13" s="39">
        <f t="shared" si="5"/>
        <v>0</v>
      </c>
      <c r="AA13" s="39">
        <f t="shared" si="5"/>
        <v>0</v>
      </c>
      <c r="AB13" s="39">
        <f t="shared" si="5"/>
        <v>0</v>
      </c>
      <c r="AC13" s="39">
        <f t="shared" si="5"/>
        <v>0</v>
      </c>
      <c r="AD13" s="39">
        <f t="shared" si="5"/>
        <v>0</v>
      </c>
      <c r="AE13" s="39">
        <f t="shared" si="5"/>
        <v>0</v>
      </c>
      <c r="AF13" s="39">
        <f t="shared" si="5"/>
        <v>0</v>
      </c>
      <c r="AG13" s="39">
        <f t="shared" si="5"/>
        <v>0</v>
      </c>
      <c r="AH13" s="39">
        <f t="shared" si="5"/>
        <v>0</v>
      </c>
      <c r="AI13" s="39">
        <f t="shared" si="5"/>
        <v>0</v>
      </c>
    </row>
    <row r="14" spans="1:35">
      <c r="A14" s="40" t="s">
        <v>146</v>
      </c>
      <c r="B14" s="43">
        <f>B8+B11</f>
        <v>0</v>
      </c>
      <c r="C14" s="43">
        <f t="shared" ref="C14:P14" si="6">C8+C11</f>
        <v>0</v>
      </c>
      <c r="D14" s="43">
        <f t="shared" si="6"/>
        <v>0</v>
      </c>
      <c r="E14" s="43">
        <f t="shared" si="6"/>
        <v>0</v>
      </c>
      <c r="F14" s="43">
        <f t="shared" si="6"/>
        <v>0</v>
      </c>
      <c r="G14" s="43">
        <f t="shared" si="6"/>
        <v>0</v>
      </c>
      <c r="H14" s="43">
        <f t="shared" si="6"/>
        <v>0</v>
      </c>
      <c r="I14" s="43">
        <f t="shared" si="6"/>
        <v>0</v>
      </c>
      <c r="J14" s="43">
        <f t="shared" si="6"/>
        <v>0</v>
      </c>
      <c r="K14" s="43">
        <f t="shared" si="6"/>
        <v>0</v>
      </c>
      <c r="L14" s="43">
        <f t="shared" si="6"/>
        <v>0</v>
      </c>
      <c r="M14" s="43">
        <f t="shared" si="6"/>
        <v>0</v>
      </c>
      <c r="N14" s="43">
        <f t="shared" si="6"/>
        <v>0</v>
      </c>
      <c r="O14" s="43">
        <f t="shared" si="6"/>
        <v>0</v>
      </c>
      <c r="P14" s="43">
        <f t="shared" si="6"/>
        <v>0</v>
      </c>
      <c r="Q14" s="43">
        <f t="shared" ref="Q14:AI14" si="7">Q8+Q11</f>
        <v>0</v>
      </c>
      <c r="R14" s="43">
        <f t="shared" si="7"/>
        <v>0</v>
      </c>
      <c r="S14" s="43">
        <f t="shared" si="7"/>
        <v>0</v>
      </c>
      <c r="T14" s="43">
        <f t="shared" si="7"/>
        <v>0</v>
      </c>
      <c r="U14" s="43">
        <f t="shared" si="7"/>
        <v>0</v>
      </c>
      <c r="V14" s="43">
        <f t="shared" si="7"/>
        <v>0</v>
      </c>
      <c r="W14" s="43">
        <f t="shared" si="7"/>
        <v>0</v>
      </c>
      <c r="X14" s="43">
        <f t="shared" si="7"/>
        <v>0</v>
      </c>
      <c r="Y14" s="43">
        <f t="shared" si="7"/>
        <v>0</v>
      </c>
      <c r="Z14" s="43">
        <f t="shared" si="7"/>
        <v>0</v>
      </c>
      <c r="AA14" s="43">
        <f t="shared" si="7"/>
        <v>0</v>
      </c>
      <c r="AB14" s="43">
        <f t="shared" si="7"/>
        <v>0</v>
      </c>
      <c r="AC14" s="43">
        <f t="shared" si="7"/>
        <v>0</v>
      </c>
      <c r="AD14" s="43">
        <f t="shared" si="7"/>
        <v>0</v>
      </c>
      <c r="AE14" s="43">
        <f t="shared" si="7"/>
        <v>0</v>
      </c>
      <c r="AF14" s="43">
        <f t="shared" si="7"/>
        <v>0</v>
      </c>
      <c r="AG14" s="43">
        <f t="shared" si="7"/>
        <v>0</v>
      </c>
      <c r="AH14" s="43">
        <f t="shared" si="7"/>
        <v>0</v>
      </c>
      <c r="AI14" s="43">
        <f t="shared" si="7"/>
        <v>0</v>
      </c>
    </row>
    <row r="15" spans="1:35">
      <c r="A15" s="40" t="s">
        <v>147</v>
      </c>
      <c r="B15" s="43">
        <f>B9+B12</f>
        <v>0</v>
      </c>
      <c r="C15" s="43">
        <f t="shared" ref="C15:P15" si="8">C9+C12</f>
        <v>0</v>
      </c>
      <c r="D15" s="43">
        <f t="shared" si="8"/>
        <v>0</v>
      </c>
      <c r="E15" s="43">
        <f t="shared" si="8"/>
        <v>0</v>
      </c>
      <c r="F15" s="43">
        <f t="shared" si="8"/>
        <v>0</v>
      </c>
      <c r="G15" s="43">
        <f t="shared" si="8"/>
        <v>0</v>
      </c>
      <c r="H15" s="43">
        <f t="shared" si="8"/>
        <v>0</v>
      </c>
      <c r="I15" s="43">
        <f t="shared" si="8"/>
        <v>0</v>
      </c>
      <c r="J15" s="43">
        <f t="shared" si="8"/>
        <v>0</v>
      </c>
      <c r="K15" s="43">
        <f t="shared" si="8"/>
        <v>0</v>
      </c>
      <c r="L15" s="43">
        <f t="shared" si="8"/>
        <v>0</v>
      </c>
      <c r="M15" s="43">
        <f t="shared" si="8"/>
        <v>0</v>
      </c>
      <c r="N15" s="43">
        <f t="shared" si="8"/>
        <v>0</v>
      </c>
      <c r="O15" s="43">
        <f t="shared" si="8"/>
        <v>0</v>
      </c>
      <c r="P15" s="43">
        <f t="shared" si="8"/>
        <v>0</v>
      </c>
      <c r="Q15" s="43">
        <f t="shared" ref="Q15:AI15" si="9">Q9+Q12</f>
        <v>0</v>
      </c>
      <c r="R15" s="43">
        <f t="shared" si="9"/>
        <v>0</v>
      </c>
      <c r="S15" s="43">
        <f t="shared" si="9"/>
        <v>0</v>
      </c>
      <c r="T15" s="43">
        <f t="shared" si="9"/>
        <v>0</v>
      </c>
      <c r="U15" s="43">
        <f t="shared" si="9"/>
        <v>0</v>
      </c>
      <c r="V15" s="43">
        <f t="shared" si="9"/>
        <v>0</v>
      </c>
      <c r="W15" s="43">
        <f t="shared" si="9"/>
        <v>0</v>
      </c>
      <c r="X15" s="43">
        <f t="shared" si="9"/>
        <v>0</v>
      </c>
      <c r="Y15" s="43">
        <f t="shared" si="9"/>
        <v>0</v>
      </c>
      <c r="Z15" s="43">
        <f t="shared" si="9"/>
        <v>0</v>
      </c>
      <c r="AA15" s="43">
        <f t="shared" si="9"/>
        <v>0</v>
      </c>
      <c r="AB15" s="43">
        <f t="shared" si="9"/>
        <v>0</v>
      </c>
      <c r="AC15" s="43">
        <f t="shared" si="9"/>
        <v>0</v>
      </c>
      <c r="AD15" s="43">
        <f t="shared" si="9"/>
        <v>0</v>
      </c>
      <c r="AE15" s="43">
        <f t="shared" si="9"/>
        <v>0</v>
      </c>
      <c r="AF15" s="43">
        <f t="shared" si="9"/>
        <v>0</v>
      </c>
      <c r="AG15" s="43">
        <f t="shared" si="9"/>
        <v>0</v>
      </c>
      <c r="AH15" s="43">
        <f t="shared" si="9"/>
        <v>0</v>
      </c>
      <c r="AI15" s="43">
        <f t="shared" si="9"/>
        <v>0</v>
      </c>
    </row>
    <row r="16" spans="1:35">
      <c r="A16" s="41" t="s">
        <v>149</v>
      </c>
      <c r="B16" s="39">
        <f>B17-B20</f>
        <v>0</v>
      </c>
      <c r="C16" s="39">
        <f t="shared" ref="C16:P16" si="10">C17-C20</f>
        <v>0</v>
      </c>
      <c r="D16" s="39">
        <f t="shared" si="10"/>
        <v>0</v>
      </c>
      <c r="E16" s="39">
        <f t="shared" si="10"/>
        <v>0</v>
      </c>
      <c r="F16" s="39">
        <f t="shared" si="10"/>
        <v>0</v>
      </c>
      <c r="G16" s="39">
        <f t="shared" si="10"/>
        <v>0</v>
      </c>
      <c r="H16" s="39">
        <f t="shared" si="10"/>
        <v>0</v>
      </c>
      <c r="I16" s="39">
        <f t="shared" si="10"/>
        <v>0</v>
      </c>
      <c r="J16" s="39">
        <f t="shared" si="10"/>
        <v>0</v>
      </c>
      <c r="K16" s="39">
        <f t="shared" si="10"/>
        <v>0</v>
      </c>
      <c r="L16" s="39">
        <f t="shared" si="10"/>
        <v>0</v>
      </c>
      <c r="M16" s="39">
        <f t="shared" si="10"/>
        <v>0</v>
      </c>
      <c r="N16" s="39">
        <f t="shared" si="10"/>
        <v>0</v>
      </c>
      <c r="O16" s="39">
        <f t="shared" si="10"/>
        <v>0</v>
      </c>
      <c r="P16" s="39">
        <f t="shared" si="10"/>
        <v>0</v>
      </c>
      <c r="Q16" s="39">
        <f t="shared" ref="Q16:AI16" si="11">Q17-Q20</f>
        <v>0</v>
      </c>
      <c r="R16" s="39">
        <f t="shared" si="11"/>
        <v>0</v>
      </c>
      <c r="S16" s="39">
        <f t="shared" si="11"/>
        <v>0</v>
      </c>
      <c r="T16" s="39">
        <f t="shared" si="11"/>
        <v>0</v>
      </c>
      <c r="U16" s="39">
        <f t="shared" si="11"/>
        <v>0</v>
      </c>
      <c r="V16" s="39">
        <f t="shared" si="11"/>
        <v>0</v>
      </c>
      <c r="W16" s="39">
        <f t="shared" si="11"/>
        <v>0</v>
      </c>
      <c r="X16" s="39">
        <f t="shared" si="11"/>
        <v>0</v>
      </c>
      <c r="Y16" s="39">
        <f t="shared" si="11"/>
        <v>0</v>
      </c>
      <c r="Z16" s="39">
        <f t="shared" si="11"/>
        <v>0</v>
      </c>
      <c r="AA16" s="39">
        <f t="shared" si="11"/>
        <v>0</v>
      </c>
      <c r="AB16" s="39">
        <f t="shared" si="11"/>
        <v>0</v>
      </c>
      <c r="AC16" s="39">
        <f t="shared" si="11"/>
        <v>0</v>
      </c>
      <c r="AD16" s="39">
        <f t="shared" si="11"/>
        <v>0</v>
      </c>
      <c r="AE16" s="39">
        <f t="shared" si="11"/>
        <v>0</v>
      </c>
      <c r="AF16" s="39">
        <f t="shared" si="11"/>
        <v>0</v>
      </c>
      <c r="AG16" s="39">
        <f t="shared" si="11"/>
        <v>0</v>
      </c>
      <c r="AH16" s="39">
        <f t="shared" si="11"/>
        <v>0</v>
      </c>
      <c r="AI16" s="39">
        <f t="shared" si="11"/>
        <v>0</v>
      </c>
    </row>
    <row r="17" spans="1:35">
      <c r="A17" s="40" t="s">
        <v>150</v>
      </c>
      <c r="B17" s="43">
        <f>B18+B19</f>
        <v>0</v>
      </c>
      <c r="C17" s="43">
        <f t="shared" ref="C17:P17" si="12">C18+C19</f>
        <v>0</v>
      </c>
      <c r="D17" s="43">
        <f t="shared" si="12"/>
        <v>0</v>
      </c>
      <c r="E17" s="43">
        <f t="shared" si="12"/>
        <v>0</v>
      </c>
      <c r="F17" s="43">
        <f t="shared" si="12"/>
        <v>0</v>
      </c>
      <c r="G17" s="43">
        <f t="shared" si="12"/>
        <v>0</v>
      </c>
      <c r="H17" s="43">
        <f t="shared" si="12"/>
        <v>0</v>
      </c>
      <c r="I17" s="43">
        <f t="shared" si="12"/>
        <v>0</v>
      </c>
      <c r="J17" s="43">
        <f t="shared" si="12"/>
        <v>0</v>
      </c>
      <c r="K17" s="43">
        <f t="shared" si="12"/>
        <v>0</v>
      </c>
      <c r="L17" s="43">
        <f t="shared" si="12"/>
        <v>0</v>
      </c>
      <c r="M17" s="43">
        <f t="shared" si="12"/>
        <v>0</v>
      </c>
      <c r="N17" s="43">
        <f t="shared" si="12"/>
        <v>0</v>
      </c>
      <c r="O17" s="43">
        <f t="shared" si="12"/>
        <v>0</v>
      </c>
      <c r="P17" s="43">
        <f t="shared" si="12"/>
        <v>0</v>
      </c>
      <c r="Q17" s="43">
        <f t="shared" ref="Q17:AI17" si="13">Q18+Q19</f>
        <v>0</v>
      </c>
      <c r="R17" s="43">
        <f t="shared" si="13"/>
        <v>0</v>
      </c>
      <c r="S17" s="43">
        <f t="shared" si="13"/>
        <v>0</v>
      </c>
      <c r="T17" s="43">
        <f t="shared" si="13"/>
        <v>0</v>
      </c>
      <c r="U17" s="43">
        <f t="shared" si="13"/>
        <v>0</v>
      </c>
      <c r="V17" s="43">
        <f t="shared" si="13"/>
        <v>0</v>
      </c>
      <c r="W17" s="43">
        <f t="shared" si="13"/>
        <v>0</v>
      </c>
      <c r="X17" s="43">
        <f t="shared" si="13"/>
        <v>0</v>
      </c>
      <c r="Y17" s="43">
        <f t="shared" si="13"/>
        <v>0</v>
      </c>
      <c r="Z17" s="43">
        <f t="shared" si="13"/>
        <v>0</v>
      </c>
      <c r="AA17" s="43">
        <f t="shared" si="13"/>
        <v>0</v>
      </c>
      <c r="AB17" s="43">
        <f t="shared" si="13"/>
        <v>0</v>
      </c>
      <c r="AC17" s="43">
        <f t="shared" si="13"/>
        <v>0</v>
      </c>
      <c r="AD17" s="43">
        <f t="shared" si="13"/>
        <v>0</v>
      </c>
      <c r="AE17" s="43">
        <f t="shared" si="13"/>
        <v>0</v>
      </c>
      <c r="AF17" s="43">
        <f t="shared" si="13"/>
        <v>0</v>
      </c>
      <c r="AG17" s="43">
        <f t="shared" si="13"/>
        <v>0</v>
      </c>
      <c r="AH17" s="43">
        <f t="shared" si="13"/>
        <v>0</v>
      </c>
      <c r="AI17" s="43">
        <f t="shared" si="13"/>
        <v>0</v>
      </c>
    </row>
    <row r="18" spans="1:35" s="83" customFormat="1">
      <c r="A18" s="45" t="s">
        <v>151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</row>
    <row r="19" spans="1:35" s="83" customFormat="1">
      <c r="A19" s="45" t="s">
        <v>152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</row>
    <row r="20" spans="1:35">
      <c r="A20" s="40" t="s">
        <v>153</v>
      </c>
      <c r="B20" s="43">
        <f>B21+B22</f>
        <v>0</v>
      </c>
      <c r="C20" s="43">
        <f t="shared" ref="C20:P20" si="14">C21+C22</f>
        <v>0</v>
      </c>
      <c r="D20" s="43">
        <f t="shared" si="14"/>
        <v>0</v>
      </c>
      <c r="E20" s="43">
        <f t="shared" si="14"/>
        <v>0</v>
      </c>
      <c r="F20" s="43">
        <f t="shared" si="14"/>
        <v>0</v>
      </c>
      <c r="G20" s="43">
        <f t="shared" si="14"/>
        <v>0</v>
      </c>
      <c r="H20" s="43">
        <f t="shared" si="14"/>
        <v>0</v>
      </c>
      <c r="I20" s="43">
        <f t="shared" si="14"/>
        <v>0</v>
      </c>
      <c r="J20" s="43">
        <f t="shared" si="14"/>
        <v>0</v>
      </c>
      <c r="K20" s="43">
        <f t="shared" si="14"/>
        <v>0</v>
      </c>
      <c r="L20" s="43">
        <f t="shared" si="14"/>
        <v>0</v>
      </c>
      <c r="M20" s="43">
        <f t="shared" si="14"/>
        <v>0</v>
      </c>
      <c r="N20" s="43">
        <f t="shared" si="14"/>
        <v>0</v>
      </c>
      <c r="O20" s="43">
        <f t="shared" si="14"/>
        <v>0</v>
      </c>
      <c r="P20" s="43">
        <f t="shared" si="14"/>
        <v>0</v>
      </c>
      <c r="Q20" s="43">
        <f t="shared" ref="Q20:AI20" si="15">Q21+Q22</f>
        <v>0</v>
      </c>
      <c r="R20" s="43">
        <f t="shared" si="15"/>
        <v>0</v>
      </c>
      <c r="S20" s="43">
        <f t="shared" si="15"/>
        <v>0</v>
      </c>
      <c r="T20" s="43">
        <f t="shared" si="15"/>
        <v>0</v>
      </c>
      <c r="U20" s="43">
        <f t="shared" si="15"/>
        <v>0</v>
      </c>
      <c r="V20" s="43">
        <f t="shared" si="15"/>
        <v>0</v>
      </c>
      <c r="W20" s="43">
        <f t="shared" si="15"/>
        <v>0</v>
      </c>
      <c r="X20" s="43">
        <f t="shared" si="15"/>
        <v>0</v>
      </c>
      <c r="Y20" s="43">
        <f t="shared" si="15"/>
        <v>0</v>
      </c>
      <c r="Z20" s="43">
        <f t="shared" si="15"/>
        <v>0</v>
      </c>
      <c r="AA20" s="43">
        <f t="shared" si="15"/>
        <v>0</v>
      </c>
      <c r="AB20" s="43">
        <f t="shared" si="15"/>
        <v>0</v>
      </c>
      <c r="AC20" s="43">
        <f t="shared" si="15"/>
        <v>0</v>
      </c>
      <c r="AD20" s="43">
        <f t="shared" si="15"/>
        <v>0</v>
      </c>
      <c r="AE20" s="43">
        <f t="shared" si="15"/>
        <v>0</v>
      </c>
      <c r="AF20" s="43">
        <f t="shared" si="15"/>
        <v>0</v>
      </c>
      <c r="AG20" s="43">
        <f t="shared" si="15"/>
        <v>0</v>
      </c>
      <c r="AH20" s="43">
        <f t="shared" si="15"/>
        <v>0</v>
      </c>
      <c r="AI20" s="43">
        <f t="shared" si="15"/>
        <v>0</v>
      </c>
    </row>
    <row r="21" spans="1:35" s="83" customFormat="1">
      <c r="A21" s="45" t="s">
        <v>154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</row>
    <row r="22" spans="1:35" s="83" customFormat="1">
      <c r="A22" s="45" t="s">
        <v>155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</row>
    <row r="23" spans="1:35">
      <c r="A23" s="41" t="s">
        <v>156</v>
      </c>
      <c r="B23" s="39">
        <f>B13+B16</f>
        <v>0</v>
      </c>
      <c r="C23" s="39">
        <f t="shared" ref="C23:P23" si="16">C13+C16</f>
        <v>0</v>
      </c>
      <c r="D23" s="39">
        <f t="shared" si="16"/>
        <v>0</v>
      </c>
      <c r="E23" s="39">
        <f t="shared" si="16"/>
        <v>0</v>
      </c>
      <c r="F23" s="39">
        <f t="shared" si="16"/>
        <v>0</v>
      </c>
      <c r="G23" s="39">
        <f t="shared" si="16"/>
        <v>0</v>
      </c>
      <c r="H23" s="39">
        <f t="shared" si="16"/>
        <v>0</v>
      </c>
      <c r="I23" s="39">
        <f t="shared" si="16"/>
        <v>0</v>
      </c>
      <c r="J23" s="39">
        <f t="shared" si="16"/>
        <v>0</v>
      </c>
      <c r="K23" s="39">
        <f t="shared" si="16"/>
        <v>0</v>
      </c>
      <c r="L23" s="39">
        <f t="shared" si="16"/>
        <v>0</v>
      </c>
      <c r="M23" s="39">
        <f t="shared" si="16"/>
        <v>0</v>
      </c>
      <c r="N23" s="39">
        <f t="shared" si="16"/>
        <v>0</v>
      </c>
      <c r="O23" s="39">
        <f t="shared" si="16"/>
        <v>0</v>
      </c>
      <c r="P23" s="39">
        <f t="shared" si="16"/>
        <v>0</v>
      </c>
      <c r="Q23" s="39">
        <f t="shared" ref="Q23:AI23" si="17">Q13+Q16</f>
        <v>0</v>
      </c>
      <c r="R23" s="39">
        <f t="shared" si="17"/>
        <v>0</v>
      </c>
      <c r="S23" s="39">
        <f t="shared" si="17"/>
        <v>0</v>
      </c>
      <c r="T23" s="39">
        <f t="shared" si="17"/>
        <v>0</v>
      </c>
      <c r="U23" s="39">
        <f t="shared" si="17"/>
        <v>0</v>
      </c>
      <c r="V23" s="39">
        <f t="shared" si="17"/>
        <v>0</v>
      </c>
      <c r="W23" s="39">
        <f t="shared" si="17"/>
        <v>0</v>
      </c>
      <c r="X23" s="39">
        <f t="shared" si="17"/>
        <v>0</v>
      </c>
      <c r="Y23" s="39">
        <f t="shared" si="17"/>
        <v>0</v>
      </c>
      <c r="Z23" s="39">
        <f t="shared" si="17"/>
        <v>0</v>
      </c>
      <c r="AA23" s="39">
        <f t="shared" si="17"/>
        <v>0</v>
      </c>
      <c r="AB23" s="39">
        <f t="shared" si="17"/>
        <v>0</v>
      </c>
      <c r="AC23" s="39">
        <f t="shared" si="17"/>
        <v>0</v>
      </c>
      <c r="AD23" s="39">
        <f t="shared" si="17"/>
        <v>0</v>
      </c>
      <c r="AE23" s="39">
        <f t="shared" si="17"/>
        <v>0</v>
      </c>
      <c r="AF23" s="39">
        <f t="shared" si="17"/>
        <v>0</v>
      </c>
      <c r="AG23" s="39">
        <f t="shared" si="17"/>
        <v>0</v>
      </c>
      <c r="AH23" s="39">
        <f t="shared" si="17"/>
        <v>0</v>
      </c>
      <c r="AI23" s="39">
        <f t="shared" si="17"/>
        <v>0</v>
      </c>
    </row>
  </sheetData>
  <sheetProtection algorithmName="SHA-512" hashValue="GsHi88jX2jLPPtNrRAtsf/6KhPpofPOG0Jci59lw8WiNy4ygczSjk3YfqvhEeRh+2DUx+DrlJHlRxLfIQrONfQ==" saltValue="e7+cXrsrH30H7nzr21evxQ==" spinCount="100000" sheet="1" selectLockedCells="1"/>
  <protectedRanges>
    <protectedRange sqref="B8:AI9 B14:AI15 B11:AI12 B17:AI22" name="Rozstęp2"/>
    <protectedRange sqref="B14:AI15 B11:AI12 B8:AI9 B17:AI22" name="Rozstęp1"/>
  </protectedRange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CB4CC-8C0A-49A3-B366-F92685A7155A}">
  <sheetPr codeName="Arkusz7"/>
  <dimension ref="A1:AI160"/>
  <sheetViews>
    <sheetView showGridLines="0" zoomScale="80" zoomScaleNormal="80" workbookViewId="0">
      <pane xSplit="1" topLeftCell="B1" activePane="topRight" state="frozen"/>
      <selection pane="topRight" activeCell="B9" sqref="B9"/>
    </sheetView>
  </sheetViews>
  <sheetFormatPr defaultRowHeight="15"/>
  <cols>
    <col min="1" max="1" width="48.85546875" style="3" customWidth="1"/>
    <col min="2" max="35" width="16.42578125" style="3" customWidth="1"/>
    <col min="36" max="16384" width="9.140625" style="3"/>
  </cols>
  <sheetData>
    <row r="1" spans="1:35" ht="15.75">
      <c r="A1" s="152"/>
      <c r="B1" s="152"/>
      <c r="C1" s="152"/>
      <c r="D1" s="152"/>
      <c r="E1" s="152"/>
      <c r="F1" s="152"/>
      <c r="G1" s="152"/>
      <c r="H1" s="152"/>
      <c r="I1" s="152"/>
      <c r="J1" s="152" t="s">
        <v>140</v>
      </c>
      <c r="K1" s="152"/>
      <c r="L1" s="152"/>
      <c r="M1" s="152"/>
      <c r="N1" s="152"/>
      <c r="O1" s="152"/>
      <c r="P1" s="152"/>
    </row>
    <row r="2" spans="1:35">
      <c r="A2" s="8" t="s">
        <v>58</v>
      </c>
      <c r="B2" s="18" t="str">
        <f>IF('Informacje podstawowe'!$C$6="","",'Informacje podstawowe'!$C$6)</f>
        <v/>
      </c>
      <c r="C2" s="9"/>
      <c r="D2" s="9"/>
      <c r="E2" s="9"/>
      <c r="F2" s="9"/>
      <c r="G2" s="9"/>
      <c r="H2" s="9"/>
      <c r="I2" s="9"/>
      <c r="J2" s="9"/>
      <c r="K2" s="9"/>
    </row>
    <row r="3" spans="1:35">
      <c r="A3" s="27" t="s">
        <v>272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35" ht="15" customHeight="1">
      <c r="A4" s="178"/>
      <c r="B4" s="153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 t="s">
        <v>57</v>
      </c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5"/>
    </row>
    <row r="5" spans="1:35" ht="15" customHeight="1">
      <c r="A5" s="180" t="s">
        <v>214</v>
      </c>
      <c r="B5" s="133" t="s">
        <v>56</v>
      </c>
      <c r="C5" s="36" t="s">
        <v>55</v>
      </c>
      <c r="D5" s="36" t="s">
        <v>54</v>
      </c>
      <c r="E5" s="36" t="s">
        <v>382</v>
      </c>
      <c r="F5" s="36" t="s">
        <v>52</v>
      </c>
      <c r="G5" s="36" t="s">
        <v>51</v>
      </c>
      <c r="H5" s="36" t="s">
        <v>50</v>
      </c>
      <c r="I5" s="36" t="s">
        <v>49</v>
      </c>
      <c r="J5" s="36" t="s">
        <v>48</v>
      </c>
      <c r="K5" s="36" t="s">
        <v>47</v>
      </c>
      <c r="L5" s="36" t="s">
        <v>46</v>
      </c>
      <c r="M5" s="36" t="s">
        <v>45</v>
      </c>
      <c r="N5" s="36" t="s">
        <v>44</v>
      </c>
      <c r="O5" s="36" t="s">
        <v>43</v>
      </c>
      <c r="P5" s="36" t="s">
        <v>42</v>
      </c>
      <c r="Q5" s="123" t="s">
        <v>357</v>
      </c>
      <c r="R5" s="123" t="s">
        <v>358</v>
      </c>
      <c r="S5" s="123" t="s">
        <v>359</v>
      </c>
      <c r="T5" s="123" t="s">
        <v>360</v>
      </c>
      <c r="U5" s="123" t="s">
        <v>361</v>
      </c>
      <c r="V5" s="123" t="s">
        <v>362</v>
      </c>
      <c r="W5" s="123" t="s">
        <v>363</v>
      </c>
      <c r="X5" s="123" t="s">
        <v>364</v>
      </c>
      <c r="Y5" s="123" t="s">
        <v>365</v>
      </c>
      <c r="Z5" s="123" t="s">
        <v>366</v>
      </c>
      <c r="AA5" s="123" t="s">
        <v>367</v>
      </c>
      <c r="AB5" s="123" t="s">
        <v>368</v>
      </c>
      <c r="AC5" s="123" t="s">
        <v>369</v>
      </c>
      <c r="AD5" s="123" t="s">
        <v>370</v>
      </c>
      <c r="AE5" s="123" t="s">
        <v>371</v>
      </c>
      <c r="AF5" s="123" t="s">
        <v>372</v>
      </c>
      <c r="AG5" s="123" t="s">
        <v>373</v>
      </c>
      <c r="AH5" s="123" t="s">
        <v>374</v>
      </c>
      <c r="AI5" s="123" t="s">
        <v>375</v>
      </c>
    </row>
    <row r="6" spans="1:35" ht="15" customHeight="1">
      <c r="A6" s="179"/>
      <c r="B6" s="37" t="str">
        <f>'Informacje podstawowe'!C30</f>
        <v/>
      </c>
      <c r="C6" s="37" t="str">
        <f>'Informacje podstawowe'!D30</f>
        <v/>
      </c>
      <c r="D6" s="37" t="str">
        <f>'Informacje podstawowe'!E30</f>
        <v/>
      </c>
      <c r="E6" s="37" t="str">
        <f>'Informacje podstawowe'!F30</f>
        <v/>
      </c>
      <c r="F6" s="37" t="str">
        <f>'Informacje podstawowe'!G30</f>
        <v/>
      </c>
      <c r="G6" s="37" t="str">
        <f>'Informacje podstawowe'!H30</f>
        <v/>
      </c>
      <c r="H6" s="37" t="str">
        <f>'Informacje podstawowe'!I30</f>
        <v/>
      </c>
      <c r="I6" s="37" t="str">
        <f>'Informacje podstawowe'!J30</f>
        <v/>
      </c>
      <c r="J6" s="37" t="str">
        <f>'Informacje podstawowe'!K30</f>
        <v/>
      </c>
      <c r="K6" s="37" t="str">
        <f>'Informacje podstawowe'!L30</f>
        <v/>
      </c>
      <c r="L6" s="37" t="str">
        <f>'Informacje podstawowe'!M30</f>
        <v/>
      </c>
      <c r="M6" s="37" t="str">
        <f>'Informacje podstawowe'!N30</f>
        <v/>
      </c>
      <c r="N6" s="37" t="str">
        <f>'Informacje podstawowe'!O30</f>
        <v/>
      </c>
      <c r="O6" s="37" t="str">
        <f>'Informacje podstawowe'!P30</f>
        <v/>
      </c>
      <c r="P6" s="37" t="str">
        <f>'Informacje podstawowe'!Q30</f>
        <v/>
      </c>
      <c r="Q6" s="37" t="str">
        <f>'Informacje podstawowe'!R30</f>
        <v/>
      </c>
      <c r="R6" s="37" t="str">
        <f>'Informacje podstawowe'!S30</f>
        <v/>
      </c>
      <c r="S6" s="37" t="str">
        <f>'Informacje podstawowe'!T30</f>
        <v/>
      </c>
      <c r="T6" s="37" t="str">
        <f>'Informacje podstawowe'!U30</f>
        <v/>
      </c>
      <c r="U6" s="37" t="str">
        <f>'Informacje podstawowe'!V30</f>
        <v/>
      </c>
      <c r="V6" s="37" t="str">
        <f>'Informacje podstawowe'!W30</f>
        <v/>
      </c>
      <c r="W6" s="37" t="str">
        <f>'Informacje podstawowe'!X30</f>
        <v/>
      </c>
      <c r="X6" s="37" t="str">
        <f>'Informacje podstawowe'!Y30</f>
        <v/>
      </c>
      <c r="Y6" s="37" t="str">
        <f>'Informacje podstawowe'!Z30</f>
        <v/>
      </c>
      <c r="Z6" s="37" t="str">
        <f>'Informacje podstawowe'!AA30</f>
        <v/>
      </c>
      <c r="AA6" s="37" t="str">
        <f>'Informacje podstawowe'!AB30</f>
        <v/>
      </c>
      <c r="AB6" s="37" t="str">
        <f>'Informacje podstawowe'!AC30</f>
        <v/>
      </c>
      <c r="AC6" s="37" t="str">
        <f>'Informacje podstawowe'!AD30</f>
        <v/>
      </c>
      <c r="AD6" s="37" t="str">
        <f>'Informacje podstawowe'!AE30</f>
        <v/>
      </c>
      <c r="AE6" s="37" t="str">
        <f>'Informacje podstawowe'!AF30</f>
        <v/>
      </c>
      <c r="AF6" s="37" t="str">
        <f>'Informacje podstawowe'!AG30</f>
        <v/>
      </c>
      <c r="AG6" s="37" t="str">
        <f>'Informacje podstawowe'!AH30</f>
        <v/>
      </c>
      <c r="AH6" s="37" t="str">
        <f>'Informacje podstawowe'!AI30</f>
        <v/>
      </c>
      <c r="AI6" s="37" t="str">
        <f>'Informacje podstawowe'!AJ30</f>
        <v/>
      </c>
    </row>
    <row r="7" spans="1:35">
      <c r="A7" s="46" t="s">
        <v>41</v>
      </c>
      <c r="B7" s="181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3"/>
    </row>
    <row r="8" spans="1:35">
      <c r="A8" s="47" t="s">
        <v>40</v>
      </c>
      <c r="B8" s="39">
        <f>B9+B10+B16</f>
        <v>0</v>
      </c>
      <c r="C8" s="39">
        <f t="shared" ref="C8:P8" si="0">C9+C10+C16</f>
        <v>0</v>
      </c>
      <c r="D8" s="39">
        <f t="shared" si="0"/>
        <v>0</v>
      </c>
      <c r="E8" s="39">
        <f t="shared" si="0"/>
        <v>0</v>
      </c>
      <c r="F8" s="39">
        <f t="shared" si="0"/>
        <v>0</v>
      </c>
      <c r="G8" s="39">
        <f t="shared" si="0"/>
        <v>0</v>
      </c>
      <c r="H8" s="39">
        <f t="shared" si="0"/>
        <v>0</v>
      </c>
      <c r="I8" s="39">
        <f t="shared" si="0"/>
        <v>0</v>
      </c>
      <c r="J8" s="39">
        <f t="shared" si="0"/>
        <v>0</v>
      </c>
      <c r="K8" s="39">
        <f t="shared" si="0"/>
        <v>0</v>
      </c>
      <c r="L8" s="39">
        <f t="shared" si="0"/>
        <v>0</v>
      </c>
      <c r="M8" s="39">
        <f t="shared" si="0"/>
        <v>0</v>
      </c>
      <c r="N8" s="39">
        <f t="shared" si="0"/>
        <v>0</v>
      </c>
      <c r="O8" s="39">
        <f t="shared" si="0"/>
        <v>0</v>
      </c>
      <c r="P8" s="39">
        <f t="shared" si="0"/>
        <v>0</v>
      </c>
      <c r="Q8" s="39">
        <f t="shared" ref="Q8:AI8" si="1">Q9+Q10+Q16</f>
        <v>0</v>
      </c>
      <c r="R8" s="39">
        <f t="shared" si="1"/>
        <v>0</v>
      </c>
      <c r="S8" s="39">
        <f t="shared" si="1"/>
        <v>0</v>
      </c>
      <c r="T8" s="39">
        <f t="shared" si="1"/>
        <v>0</v>
      </c>
      <c r="U8" s="39">
        <f t="shared" si="1"/>
        <v>0</v>
      </c>
      <c r="V8" s="39">
        <f t="shared" si="1"/>
        <v>0</v>
      </c>
      <c r="W8" s="39">
        <f t="shared" si="1"/>
        <v>0</v>
      </c>
      <c r="X8" s="39">
        <f t="shared" si="1"/>
        <v>0</v>
      </c>
      <c r="Y8" s="39">
        <f t="shared" si="1"/>
        <v>0</v>
      </c>
      <c r="Z8" s="39">
        <f t="shared" si="1"/>
        <v>0</v>
      </c>
      <c r="AA8" s="39">
        <f t="shared" si="1"/>
        <v>0</v>
      </c>
      <c r="AB8" s="39">
        <f t="shared" si="1"/>
        <v>0</v>
      </c>
      <c r="AC8" s="39">
        <f t="shared" si="1"/>
        <v>0</v>
      </c>
      <c r="AD8" s="39">
        <f t="shared" si="1"/>
        <v>0</v>
      </c>
      <c r="AE8" s="39">
        <f t="shared" si="1"/>
        <v>0</v>
      </c>
      <c r="AF8" s="39">
        <f t="shared" si="1"/>
        <v>0</v>
      </c>
      <c r="AG8" s="39">
        <f t="shared" si="1"/>
        <v>0</v>
      </c>
      <c r="AH8" s="39">
        <f t="shared" si="1"/>
        <v>0</v>
      </c>
      <c r="AI8" s="39">
        <f t="shared" si="1"/>
        <v>0</v>
      </c>
    </row>
    <row r="9" spans="1:35">
      <c r="A9" s="48" t="s">
        <v>39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</row>
    <row r="10" spans="1:35">
      <c r="A10" s="49" t="s">
        <v>38</v>
      </c>
      <c r="B10" s="39">
        <f>SUM(B11:B15)</f>
        <v>0</v>
      </c>
      <c r="C10" s="39">
        <f t="shared" ref="C10:P10" si="2">SUM(C11:C15)</f>
        <v>0</v>
      </c>
      <c r="D10" s="39">
        <f t="shared" si="2"/>
        <v>0</v>
      </c>
      <c r="E10" s="39">
        <f t="shared" si="2"/>
        <v>0</v>
      </c>
      <c r="F10" s="39">
        <f t="shared" si="2"/>
        <v>0</v>
      </c>
      <c r="G10" s="39">
        <f t="shared" si="2"/>
        <v>0</v>
      </c>
      <c r="H10" s="39">
        <f t="shared" si="2"/>
        <v>0</v>
      </c>
      <c r="I10" s="39">
        <f t="shared" si="2"/>
        <v>0</v>
      </c>
      <c r="J10" s="39">
        <f t="shared" si="2"/>
        <v>0</v>
      </c>
      <c r="K10" s="39">
        <f t="shared" si="2"/>
        <v>0</v>
      </c>
      <c r="L10" s="39">
        <f t="shared" si="2"/>
        <v>0</v>
      </c>
      <c r="M10" s="39">
        <f t="shared" si="2"/>
        <v>0</v>
      </c>
      <c r="N10" s="39">
        <f t="shared" si="2"/>
        <v>0</v>
      </c>
      <c r="O10" s="39">
        <f t="shared" si="2"/>
        <v>0</v>
      </c>
      <c r="P10" s="39">
        <f t="shared" si="2"/>
        <v>0</v>
      </c>
      <c r="Q10" s="39">
        <f t="shared" ref="Q10:AI10" si="3">SUM(Q11:Q15)</f>
        <v>0</v>
      </c>
      <c r="R10" s="39">
        <f t="shared" si="3"/>
        <v>0</v>
      </c>
      <c r="S10" s="39">
        <f t="shared" si="3"/>
        <v>0</v>
      </c>
      <c r="T10" s="39">
        <f t="shared" si="3"/>
        <v>0</v>
      </c>
      <c r="U10" s="39">
        <f t="shared" si="3"/>
        <v>0</v>
      </c>
      <c r="V10" s="39">
        <f t="shared" si="3"/>
        <v>0</v>
      </c>
      <c r="W10" s="39">
        <f t="shared" si="3"/>
        <v>0</v>
      </c>
      <c r="X10" s="39">
        <f t="shared" si="3"/>
        <v>0</v>
      </c>
      <c r="Y10" s="39">
        <f t="shared" si="3"/>
        <v>0</v>
      </c>
      <c r="Z10" s="39">
        <f t="shared" si="3"/>
        <v>0</v>
      </c>
      <c r="AA10" s="39">
        <f t="shared" si="3"/>
        <v>0</v>
      </c>
      <c r="AB10" s="39">
        <f t="shared" si="3"/>
        <v>0</v>
      </c>
      <c r="AC10" s="39">
        <f t="shared" si="3"/>
        <v>0</v>
      </c>
      <c r="AD10" s="39">
        <f t="shared" si="3"/>
        <v>0</v>
      </c>
      <c r="AE10" s="39">
        <f t="shared" si="3"/>
        <v>0</v>
      </c>
      <c r="AF10" s="39">
        <f t="shared" si="3"/>
        <v>0</v>
      </c>
      <c r="AG10" s="39">
        <f t="shared" si="3"/>
        <v>0</v>
      </c>
      <c r="AH10" s="39">
        <f t="shared" si="3"/>
        <v>0</v>
      </c>
      <c r="AI10" s="39">
        <f t="shared" si="3"/>
        <v>0</v>
      </c>
    </row>
    <row r="11" spans="1:35">
      <c r="A11" s="48" t="s">
        <v>37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</row>
    <row r="12" spans="1:35">
      <c r="A12" s="48" t="s">
        <v>36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</row>
    <row r="13" spans="1:35">
      <c r="A13" s="48" t="s">
        <v>35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</row>
    <row r="14" spans="1:35">
      <c r="A14" s="48" t="s">
        <v>34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</row>
    <row r="15" spans="1:35">
      <c r="A15" s="48" t="s">
        <v>33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</row>
    <row r="16" spans="1:35">
      <c r="A16" s="49" t="s">
        <v>32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</row>
    <row r="17" spans="1:35">
      <c r="A17" s="50" t="s">
        <v>31</v>
      </c>
      <c r="B17" s="84"/>
      <c r="C17" s="82"/>
      <c r="D17" s="82"/>
      <c r="E17" s="82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</row>
    <row r="18" spans="1:35">
      <c r="A18" s="47" t="s">
        <v>30</v>
      </c>
      <c r="B18" s="39">
        <f>B19+B20+B22+B24</f>
        <v>0</v>
      </c>
      <c r="C18" s="39">
        <f t="shared" ref="C18:P18" si="4">C19+C20+C22+C24</f>
        <v>0</v>
      </c>
      <c r="D18" s="39">
        <f t="shared" si="4"/>
        <v>0</v>
      </c>
      <c r="E18" s="39">
        <f t="shared" si="4"/>
        <v>0</v>
      </c>
      <c r="F18" s="39">
        <f t="shared" si="4"/>
        <v>0</v>
      </c>
      <c r="G18" s="39">
        <f t="shared" si="4"/>
        <v>0</v>
      </c>
      <c r="H18" s="39">
        <f t="shared" si="4"/>
        <v>0</v>
      </c>
      <c r="I18" s="39">
        <f t="shared" si="4"/>
        <v>0</v>
      </c>
      <c r="J18" s="39">
        <f t="shared" si="4"/>
        <v>0</v>
      </c>
      <c r="K18" s="39">
        <f t="shared" si="4"/>
        <v>0</v>
      </c>
      <c r="L18" s="39">
        <f t="shared" si="4"/>
        <v>0</v>
      </c>
      <c r="M18" s="39">
        <f t="shared" si="4"/>
        <v>0</v>
      </c>
      <c r="N18" s="39">
        <f t="shared" si="4"/>
        <v>0</v>
      </c>
      <c r="O18" s="39">
        <f t="shared" si="4"/>
        <v>0</v>
      </c>
      <c r="P18" s="39">
        <f t="shared" si="4"/>
        <v>0</v>
      </c>
      <c r="Q18" s="39">
        <f t="shared" ref="Q18:AI18" si="5">Q19+Q20+Q22+Q24</f>
        <v>0</v>
      </c>
      <c r="R18" s="39">
        <f t="shared" si="5"/>
        <v>0</v>
      </c>
      <c r="S18" s="39">
        <f t="shared" si="5"/>
        <v>0</v>
      </c>
      <c r="T18" s="39">
        <f t="shared" si="5"/>
        <v>0</v>
      </c>
      <c r="U18" s="39">
        <f t="shared" si="5"/>
        <v>0</v>
      </c>
      <c r="V18" s="39">
        <f t="shared" si="5"/>
        <v>0</v>
      </c>
      <c r="W18" s="39">
        <f t="shared" si="5"/>
        <v>0</v>
      </c>
      <c r="X18" s="39">
        <f t="shared" si="5"/>
        <v>0</v>
      </c>
      <c r="Y18" s="39">
        <f t="shared" si="5"/>
        <v>0</v>
      </c>
      <c r="Z18" s="39">
        <f t="shared" si="5"/>
        <v>0</v>
      </c>
      <c r="AA18" s="39">
        <f t="shared" si="5"/>
        <v>0</v>
      </c>
      <c r="AB18" s="39">
        <f t="shared" si="5"/>
        <v>0</v>
      </c>
      <c r="AC18" s="39">
        <f t="shared" si="5"/>
        <v>0</v>
      </c>
      <c r="AD18" s="39">
        <f t="shared" si="5"/>
        <v>0</v>
      </c>
      <c r="AE18" s="39">
        <f t="shared" si="5"/>
        <v>0</v>
      </c>
      <c r="AF18" s="39">
        <f t="shared" si="5"/>
        <v>0</v>
      </c>
      <c r="AG18" s="39">
        <f t="shared" si="5"/>
        <v>0</v>
      </c>
      <c r="AH18" s="39">
        <f t="shared" si="5"/>
        <v>0</v>
      </c>
      <c r="AI18" s="39">
        <f t="shared" si="5"/>
        <v>0</v>
      </c>
    </row>
    <row r="19" spans="1:35">
      <c r="A19" s="49" t="s">
        <v>29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</row>
    <row r="20" spans="1:35">
      <c r="A20" s="49" t="s">
        <v>28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</row>
    <row r="21" spans="1:35">
      <c r="A21" s="51" t="s">
        <v>27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</row>
    <row r="22" spans="1:35">
      <c r="A22" s="49" t="s">
        <v>26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</row>
    <row r="23" spans="1:35">
      <c r="A23" s="50" t="s">
        <v>25</v>
      </c>
      <c r="B23" s="82"/>
      <c r="C23" s="82"/>
      <c r="D23" s="82"/>
      <c r="E23" s="82"/>
      <c r="F23" s="82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</row>
    <row r="24" spans="1:35">
      <c r="A24" s="49" t="s">
        <v>24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</row>
    <row r="25" spans="1:35">
      <c r="A25" s="52" t="s">
        <v>23</v>
      </c>
      <c r="B25" s="82"/>
      <c r="C25" s="82"/>
      <c r="D25" s="82"/>
      <c r="E25" s="82"/>
      <c r="F25" s="82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</row>
    <row r="26" spans="1:35">
      <c r="A26" s="47" t="s">
        <v>22</v>
      </c>
      <c r="B26" s="87"/>
      <c r="C26" s="87"/>
      <c r="D26" s="87"/>
      <c r="E26" s="87"/>
      <c r="F26" s="87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</row>
    <row r="27" spans="1:35">
      <c r="A27" s="47" t="s">
        <v>21</v>
      </c>
      <c r="B27" s="87"/>
      <c r="C27" s="87"/>
      <c r="D27" s="87"/>
      <c r="E27" s="87"/>
      <c r="F27" s="87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</row>
    <row r="28" spans="1:35">
      <c r="A28" s="47" t="s">
        <v>20</v>
      </c>
      <c r="B28" s="39">
        <f>B8+B18+B26+B27</f>
        <v>0</v>
      </c>
      <c r="C28" s="39">
        <f t="shared" ref="C28:P28" si="6">C8+C18+C26+C27</f>
        <v>0</v>
      </c>
      <c r="D28" s="39">
        <f t="shared" si="6"/>
        <v>0</v>
      </c>
      <c r="E28" s="39">
        <f t="shared" si="6"/>
        <v>0</v>
      </c>
      <c r="F28" s="39">
        <f t="shared" si="6"/>
        <v>0</v>
      </c>
      <c r="G28" s="39">
        <f t="shared" si="6"/>
        <v>0</v>
      </c>
      <c r="H28" s="39">
        <f t="shared" si="6"/>
        <v>0</v>
      </c>
      <c r="I28" s="39">
        <f t="shared" si="6"/>
        <v>0</v>
      </c>
      <c r="J28" s="39">
        <f t="shared" si="6"/>
        <v>0</v>
      </c>
      <c r="K28" s="39">
        <f t="shared" si="6"/>
        <v>0</v>
      </c>
      <c r="L28" s="39">
        <f t="shared" si="6"/>
        <v>0</v>
      </c>
      <c r="M28" s="39">
        <f t="shared" si="6"/>
        <v>0</v>
      </c>
      <c r="N28" s="39">
        <f t="shared" si="6"/>
        <v>0</v>
      </c>
      <c r="O28" s="39">
        <f t="shared" si="6"/>
        <v>0</v>
      </c>
      <c r="P28" s="39">
        <f t="shared" si="6"/>
        <v>0</v>
      </c>
      <c r="Q28" s="39">
        <f t="shared" ref="Q28:AI28" si="7">Q8+Q18+Q26+Q27</f>
        <v>0</v>
      </c>
      <c r="R28" s="39">
        <f t="shared" si="7"/>
        <v>0</v>
      </c>
      <c r="S28" s="39">
        <f t="shared" si="7"/>
        <v>0</v>
      </c>
      <c r="T28" s="39">
        <f t="shared" si="7"/>
        <v>0</v>
      </c>
      <c r="U28" s="39">
        <f t="shared" si="7"/>
        <v>0</v>
      </c>
      <c r="V28" s="39">
        <f t="shared" si="7"/>
        <v>0</v>
      </c>
      <c r="W28" s="39">
        <f t="shared" si="7"/>
        <v>0</v>
      </c>
      <c r="X28" s="39">
        <f t="shared" si="7"/>
        <v>0</v>
      </c>
      <c r="Y28" s="39">
        <f t="shared" si="7"/>
        <v>0</v>
      </c>
      <c r="Z28" s="39">
        <f t="shared" si="7"/>
        <v>0</v>
      </c>
      <c r="AA28" s="39">
        <f t="shared" si="7"/>
        <v>0</v>
      </c>
      <c r="AB28" s="39">
        <f t="shared" si="7"/>
        <v>0</v>
      </c>
      <c r="AC28" s="39">
        <f t="shared" si="7"/>
        <v>0</v>
      </c>
      <c r="AD28" s="39">
        <f t="shared" si="7"/>
        <v>0</v>
      </c>
      <c r="AE28" s="39">
        <f t="shared" si="7"/>
        <v>0</v>
      </c>
      <c r="AF28" s="39">
        <f t="shared" si="7"/>
        <v>0</v>
      </c>
      <c r="AG28" s="39">
        <f t="shared" si="7"/>
        <v>0</v>
      </c>
      <c r="AH28" s="39">
        <f t="shared" si="7"/>
        <v>0</v>
      </c>
      <c r="AI28" s="39">
        <f t="shared" si="7"/>
        <v>0</v>
      </c>
    </row>
    <row r="29" spans="1:35">
      <c r="A29" s="46" t="s">
        <v>19</v>
      </c>
      <c r="B29" s="185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7"/>
    </row>
    <row r="30" spans="1:35">
      <c r="A30" s="47" t="s">
        <v>18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</row>
    <row r="31" spans="1:35">
      <c r="A31" s="53" t="s">
        <v>17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</row>
    <row r="32" spans="1:35">
      <c r="A32" s="54" t="s">
        <v>16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</row>
    <row r="33" spans="1:35" ht="24">
      <c r="A33" s="47" t="s">
        <v>15</v>
      </c>
      <c r="B33" s="39">
        <f>B34+B35+B38+B42</f>
        <v>0</v>
      </c>
      <c r="C33" s="39">
        <f t="shared" ref="C33:P33" si="8">C34+C35+C38+C42</f>
        <v>0</v>
      </c>
      <c r="D33" s="39">
        <f t="shared" si="8"/>
        <v>0</v>
      </c>
      <c r="E33" s="39">
        <f t="shared" si="8"/>
        <v>0</v>
      </c>
      <c r="F33" s="39">
        <f t="shared" si="8"/>
        <v>0</v>
      </c>
      <c r="G33" s="39">
        <f t="shared" si="8"/>
        <v>0</v>
      </c>
      <c r="H33" s="39">
        <f t="shared" si="8"/>
        <v>0</v>
      </c>
      <c r="I33" s="39">
        <f t="shared" si="8"/>
        <v>0</v>
      </c>
      <c r="J33" s="39">
        <f t="shared" si="8"/>
        <v>0</v>
      </c>
      <c r="K33" s="39">
        <f t="shared" si="8"/>
        <v>0</v>
      </c>
      <c r="L33" s="39">
        <f t="shared" si="8"/>
        <v>0</v>
      </c>
      <c r="M33" s="39">
        <f t="shared" si="8"/>
        <v>0</v>
      </c>
      <c r="N33" s="39">
        <f t="shared" si="8"/>
        <v>0</v>
      </c>
      <c r="O33" s="39">
        <f t="shared" si="8"/>
        <v>0</v>
      </c>
      <c r="P33" s="39">
        <f t="shared" si="8"/>
        <v>0</v>
      </c>
      <c r="Q33" s="39">
        <f t="shared" ref="Q33:AI33" si="9">Q34+Q35+Q38+Q42</f>
        <v>0</v>
      </c>
      <c r="R33" s="39">
        <f t="shared" si="9"/>
        <v>0</v>
      </c>
      <c r="S33" s="39">
        <f t="shared" si="9"/>
        <v>0</v>
      </c>
      <c r="T33" s="39">
        <f t="shared" si="9"/>
        <v>0</v>
      </c>
      <c r="U33" s="39">
        <f t="shared" si="9"/>
        <v>0</v>
      </c>
      <c r="V33" s="39">
        <f t="shared" si="9"/>
        <v>0</v>
      </c>
      <c r="W33" s="39">
        <f t="shared" si="9"/>
        <v>0</v>
      </c>
      <c r="X33" s="39">
        <f t="shared" si="9"/>
        <v>0</v>
      </c>
      <c r="Y33" s="39">
        <f t="shared" si="9"/>
        <v>0</v>
      </c>
      <c r="Z33" s="39">
        <f t="shared" si="9"/>
        <v>0</v>
      </c>
      <c r="AA33" s="39">
        <f t="shared" si="9"/>
        <v>0</v>
      </c>
      <c r="AB33" s="39">
        <f t="shared" si="9"/>
        <v>0</v>
      </c>
      <c r="AC33" s="39">
        <f t="shared" si="9"/>
        <v>0</v>
      </c>
      <c r="AD33" s="39">
        <f t="shared" si="9"/>
        <v>0</v>
      </c>
      <c r="AE33" s="39">
        <f t="shared" si="9"/>
        <v>0</v>
      </c>
      <c r="AF33" s="39">
        <f t="shared" si="9"/>
        <v>0</v>
      </c>
      <c r="AG33" s="39">
        <f t="shared" si="9"/>
        <v>0</v>
      </c>
      <c r="AH33" s="39">
        <f t="shared" si="9"/>
        <v>0</v>
      </c>
      <c r="AI33" s="39">
        <f t="shared" si="9"/>
        <v>0</v>
      </c>
    </row>
    <row r="34" spans="1:35">
      <c r="A34" s="49" t="s">
        <v>14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</row>
    <row r="35" spans="1:35">
      <c r="A35" s="49" t="s">
        <v>13</v>
      </c>
      <c r="B35" s="39">
        <f>SUM(B36:B37)</f>
        <v>0</v>
      </c>
      <c r="C35" s="39">
        <f t="shared" ref="C35:P35" si="10">SUM(C36:C37)</f>
        <v>0</v>
      </c>
      <c r="D35" s="39">
        <f t="shared" si="10"/>
        <v>0</v>
      </c>
      <c r="E35" s="39">
        <f t="shared" si="10"/>
        <v>0</v>
      </c>
      <c r="F35" s="39">
        <f t="shared" si="10"/>
        <v>0</v>
      </c>
      <c r="G35" s="39">
        <f t="shared" si="10"/>
        <v>0</v>
      </c>
      <c r="H35" s="39">
        <f t="shared" si="10"/>
        <v>0</v>
      </c>
      <c r="I35" s="39">
        <f t="shared" si="10"/>
        <v>0</v>
      </c>
      <c r="J35" s="39">
        <f t="shared" si="10"/>
        <v>0</v>
      </c>
      <c r="K35" s="39">
        <f t="shared" si="10"/>
        <v>0</v>
      </c>
      <c r="L35" s="39">
        <f t="shared" si="10"/>
        <v>0</v>
      </c>
      <c r="M35" s="39">
        <f t="shared" si="10"/>
        <v>0</v>
      </c>
      <c r="N35" s="39">
        <f t="shared" si="10"/>
        <v>0</v>
      </c>
      <c r="O35" s="39">
        <f t="shared" si="10"/>
        <v>0</v>
      </c>
      <c r="P35" s="39">
        <f t="shared" si="10"/>
        <v>0</v>
      </c>
      <c r="Q35" s="39">
        <f t="shared" ref="Q35:AI35" si="11">SUM(Q36:Q37)</f>
        <v>0</v>
      </c>
      <c r="R35" s="39">
        <f t="shared" si="11"/>
        <v>0</v>
      </c>
      <c r="S35" s="39">
        <f t="shared" si="11"/>
        <v>0</v>
      </c>
      <c r="T35" s="39">
        <f t="shared" si="11"/>
        <v>0</v>
      </c>
      <c r="U35" s="39">
        <f t="shared" si="11"/>
        <v>0</v>
      </c>
      <c r="V35" s="39">
        <f t="shared" si="11"/>
        <v>0</v>
      </c>
      <c r="W35" s="39">
        <f t="shared" si="11"/>
        <v>0</v>
      </c>
      <c r="X35" s="39">
        <f t="shared" si="11"/>
        <v>0</v>
      </c>
      <c r="Y35" s="39">
        <f t="shared" si="11"/>
        <v>0</v>
      </c>
      <c r="Z35" s="39">
        <f t="shared" si="11"/>
        <v>0</v>
      </c>
      <c r="AA35" s="39">
        <f t="shared" si="11"/>
        <v>0</v>
      </c>
      <c r="AB35" s="39">
        <f t="shared" si="11"/>
        <v>0</v>
      </c>
      <c r="AC35" s="39">
        <f t="shared" si="11"/>
        <v>0</v>
      </c>
      <c r="AD35" s="39">
        <f t="shared" si="11"/>
        <v>0</v>
      </c>
      <c r="AE35" s="39">
        <f t="shared" si="11"/>
        <v>0</v>
      </c>
      <c r="AF35" s="39">
        <f t="shared" si="11"/>
        <v>0</v>
      </c>
      <c r="AG35" s="39">
        <f t="shared" si="11"/>
        <v>0</v>
      </c>
      <c r="AH35" s="39">
        <f t="shared" si="11"/>
        <v>0</v>
      </c>
      <c r="AI35" s="39">
        <f t="shared" si="11"/>
        <v>0</v>
      </c>
    </row>
    <row r="36" spans="1:35">
      <c r="A36" s="48" t="s">
        <v>12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</row>
    <row r="37" spans="1:35">
      <c r="A37" s="48" t="s">
        <v>11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</row>
    <row r="38" spans="1:35">
      <c r="A38" s="49" t="s">
        <v>10</v>
      </c>
      <c r="B38" s="39">
        <f>SUM(B39:B41)</f>
        <v>0</v>
      </c>
      <c r="C38" s="39">
        <f t="shared" ref="C38:P38" si="12">SUM(C39:C41)</f>
        <v>0</v>
      </c>
      <c r="D38" s="39">
        <f t="shared" si="12"/>
        <v>0</v>
      </c>
      <c r="E38" s="39">
        <f t="shared" si="12"/>
        <v>0</v>
      </c>
      <c r="F38" s="39">
        <f t="shared" si="12"/>
        <v>0</v>
      </c>
      <c r="G38" s="39">
        <f t="shared" si="12"/>
        <v>0</v>
      </c>
      <c r="H38" s="39">
        <f t="shared" si="12"/>
        <v>0</v>
      </c>
      <c r="I38" s="39">
        <f t="shared" si="12"/>
        <v>0</v>
      </c>
      <c r="J38" s="39">
        <f t="shared" si="12"/>
        <v>0</v>
      </c>
      <c r="K38" s="39">
        <f t="shared" si="12"/>
        <v>0</v>
      </c>
      <c r="L38" s="39">
        <f t="shared" si="12"/>
        <v>0</v>
      </c>
      <c r="M38" s="39">
        <f t="shared" si="12"/>
        <v>0</v>
      </c>
      <c r="N38" s="39">
        <f t="shared" si="12"/>
        <v>0</v>
      </c>
      <c r="O38" s="39">
        <f t="shared" si="12"/>
        <v>0</v>
      </c>
      <c r="P38" s="39">
        <f t="shared" si="12"/>
        <v>0</v>
      </c>
      <c r="Q38" s="39">
        <f t="shared" ref="Q38:AI38" si="13">SUM(Q39:Q41)</f>
        <v>0</v>
      </c>
      <c r="R38" s="39">
        <f t="shared" si="13"/>
        <v>0</v>
      </c>
      <c r="S38" s="39">
        <f t="shared" si="13"/>
        <v>0</v>
      </c>
      <c r="T38" s="39">
        <f t="shared" si="13"/>
        <v>0</v>
      </c>
      <c r="U38" s="39">
        <f t="shared" si="13"/>
        <v>0</v>
      </c>
      <c r="V38" s="39">
        <f t="shared" si="13"/>
        <v>0</v>
      </c>
      <c r="W38" s="39">
        <f t="shared" si="13"/>
        <v>0</v>
      </c>
      <c r="X38" s="39">
        <f t="shared" si="13"/>
        <v>0</v>
      </c>
      <c r="Y38" s="39">
        <f t="shared" si="13"/>
        <v>0</v>
      </c>
      <c r="Z38" s="39">
        <f t="shared" si="13"/>
        <v>0</v>
      </c>
      <c r="AA38" s="39">
        <f t="shared" si="13"/>
        <v>0</v>
      </c>
      <c r="AB38" s="39">
        <f t="shared" si="13"/>
        <v>0</v>
      </c>
      <c r="AC38" s="39">
        <f t="shared" si="13"/>
        <v>0</v>
      </c>
      <c r="AD38" s="39">
        <f t="shared" si="13"/>
        <v>0</v>
      </c>
      <c r="AE38" s="39">
        <f t="shared" si="13"/>
        <v>0</v>
      </c>
      <c r="AF38" s="39">
        <f t="shared" si="13"/>
        <v>0</v>
      </c>
      <c r="AG38" s="39">
        <f t="shared" si="13"/>
        <v>0</v>
      </c>
      <c r="AH38" s="39">
        <f t="shared" si="13"/>
        <v>0</v>
      </c>
      <c r="AI38" s="39">
        <f t="shared" si="13"/>
        <v>0</v>
      </c>
    </row>
    <row r="39" spans="1:35">
      <c r="A39" s="48" t="s">
        <v>9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</row>
    <row r="40" spans="1:35">
      <c r="A40" s="48" t="s">
        <v>8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</row>
    <row r="41" spans="1:35">
      <c r="A41" s="48" t="s">
        <v>7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</row>
    <row r="42" spans="1:35">
      <c r="A42" s="49" t="s">
        <v>6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</row>
    <row r="43" spans="1:35">
      <c r="A43" s="55" t="s">
        <v>5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</row>
    <row r="44" spans="1:35">
      <c r="A44" s="47" t="s">
        <v>4</v>
      </c>
      <c r="B44" s="39">
        <f>B30+B33</f>
        <v>0</v>
      </c>
      <c r="C44" s="39">
        <f t="shared" ref="C44:P44" si="14">C30+C33</f>
        <v>0</v>
      </c>
      <c r="D44" s="39">
        <f t="shared" si="14"/>
        <v>0</v>
      </c>
      <c r="E44" s="39">
        <f t="shared" si="14"/>
        <v>0</v>
      </c>
      <c r="F44" s="39">
        <f t="shared" si="14"/>
        <v>0</v>
      </c>
      <c r="G44" s="39">
        <f t="shared" si="14"/>
        <v>0</v>
      </c>
      <c r="H44" s="39">
        <f t="shared" si="14"/>
        <v>0</v>
      </c>
      <c r="I44" s="39">
        <f t="shared" si="14"/>
        <v>0</v>
      </c>
      <c r="J44" s="39">
        <f t="shared" si="14"/>
        <v>0</v>
      </c>
      <c r="K44" s="39">
        <f t="shared" si="14"/>
        <v>0</v>
      </c>
      <c r="L44" s="39">
        <f t="shared" si="14"/>
        <v>0</v>
      </c>
      <c r="M44" s="39">
        <f t="shared" si="14"/>
        <v>0</v>
      </c>
      <c r="N44" s="39">
        <f t="shared" si="14"/>
        <v>0</v>
      </c>
      <c r="O44" s="39">
        <f t="shared" si="14"/>
        <v>0</v>
      </c>
      <c r="P44" s="39">
        <f t="shared" si="14"/>
        <v>0</v>
      </c>
      <c r="Q44" s="39">
        <f t="shared" ref="Q44:AI44" si="15">Q30+Q33</f>
        <v>0</v>
      </c>
      <c r="R44" s="39">
        <f t="shared" si="15"/>
        <v>0</v>
      </c>
      <c r="S44" s="39">
        <f t="shared" si="15"/>
        <v>0</v>
      </c>
      <c r="T44" s="39">
        <f t="shared" si="15"/>
        <v>0</v>
      </c>
      <c r="U44" s="39">
        <f t="shared" si="15"/>
        <v>0</v>
      </c>
      <c r="V44" s="39">
        <f t="shared" si="15"/>
        <v>0</v>
      </c>
      <c r="W44" s="39">
        <f t="shared" si="15"/>
        <v>0</v>
      </c>
      <c r="X44" s="39">
        <f t="shared" si="15"/>
        <v>0</v>
      </c>
      <c r="Y44" s="39">
        <f t="shared" si="15"/>
        <v>0</v>
      </c>
      <c r="Z44" s="39">
        <f t="shared" si="15"/>
        <v>0</v>
      </c>
      <c r="AA44" s="39">
        <f t="shared" si="15"/>
        <v>0</v>
      </c>
      <c r="AB44" s="39">
        <f t="shared" si="15"/>
        <v>0</v>
      </c>
      <c r="AC44" s="39">
        <f t="shared" si="15"/>
        <v>0</v>
      </c>
      <c r="AD44" s="39">
        <f t="shared" si="15"/>
        <v>0</v>
      </c>
      <c r="AE44" s="39">
        <f t="shared" si="15"/>
        <v>0</v>
      </c>
      <c r="AF44" s="39">
        <f t="shared" si="15"/>
        <v>0</v>
      </c>
      <c r="AG44" s="39">
        <f t="shared" si="15"/>
        <v>0</v>
      </c>
      <c r="AH44" s="39">
        <f t="shared" si="15"/>
        <v>0</v>
      </c>
      <c r="AI44" s="39">
        <f t="shared" si="15"/>
        <v>0</v>
      </c>
    </row>
    <row r="45" spans="1:35">
      <c r="A45" s="20" t="s">
        <v>139</v>
      </c>
      <c r="B45" s="56">
        <f>B28-B44</f>
        <v>0</v>
      </c>
      <c r="C45" s="56">
        <f t="shared" ref="C45:P45" si="16">C28-C44</f>
        <v>0</v>
      </c>
      <c r="D45" s="56">
        <f t="shared" si="16"/>
        <v>0</v>
      </c>
      <c r="E45" s="56">
        <f t="shared" si="16"/>
        <v>0</v>
      </c>
      <c r="F45" s="56">
        <f t="shared" si="16"/>
        <v>0</v>
      </c>
      <c r="G45" s="56">
        <f t="shared" si="16"/>
        <v>0</v>
      </c>
      <c r="H45" s="56">
        <f t="shared" si="16"/>
        <v>0</v>
      </c>
      <c r="I45" s="56">
        <f t="shared" si="16"/>
        <v>0</v>
      </c>
      <c r="J45" s="56">
        <f t="shared" si="16"/>
        <v>0</v>
      </c>
      <c r="K45" s="56">
        <f t="shared" si="16"/>
        <v>0</v>
      </c>
      <c r="L45" s="56">
        <f t="shared" si="16"/>
        <v>0</v>
      </c>
      <c r="M45" s="56">
        <f t="shared" si="16"/>
        <v>0</v>
      </c>
      <c r="N45" s="56">
        <f t="shared" si="16"/>
        <v>0</v>
      </c>
      <c r="O45" s="56">
        <f t="shared" si="16"/>
        <v>0</v>
      </c>
      <c r="P45" s="56">
        <f t="shared" si="16"/>
        <v>0</v>
      </c>
      <c r="Q45" s="56">
        <f t="shared" ref="Q45:AI45" si="17">Q28-Q44</f>
        <v>0</v>
      </c>
      <c r="R45" s="56">
        <f t="shared" si="17"/>
        <v>0</v>
      </c>
      <c r="S45" s="56">
        <f t="shared" si="17"/>
        <v>0</v>
      </c>
      <c r="T45" s="56">
        <f t="shared" si="17"/>
        <v>0</v>
      </c>
      <c r="U45" s="56">
        <f t="shared" si="17"/>
        <v>0</v>
      </c>
      <c r="V45" s="56">
        <f t="shared" si="17"/>
        <v>0</v>
      </c>
      <c r="W45" s="56">
        <f t="shared" si="17"/>
        <v>0</v>
      </c>
      <c r="X45" s="56">
        <f t="shared" si="17"/>
        <v>0</v>
      </c>
      <c r="Y45" s="56">
        <f t="shared" si="17"/>
        <v>0</v>
      </c>
      <c r="Z45" s="56">
        <f t="shared" si="17"/>
        <v>0</v>
      </c>
      <c r="AA45" s="56">
        <f t="shared" si="17"/>
        <v>0</v>
      </c>
      <c r="AB45" s="56">
        <f t="shared" si="17"/>
        <v>0</v>
      </c>
      <c r="AC45" s="56">
        <f t="shared" si="17"/>
        <v>0</v>
      </c>
      <c r="AD45" s="56">
        <f t="shared" si="17"/>
        <v>0</v>
      </c>
      <c r="AE45" s="56">
        <f t="shared" si="17"/>
        <v>0</v>
      </c>
      <c r="AF45" s="56">
        <f t="shared" si="17"/>
        <v>0</v>
      </c>
      <c r="AG45" s="56">
        <f t="shared" si="17"/>
        <v>0</v>
      </c>
      <c r="AH45" s="56">
        <f t="shared" si="17"/>
        <v>0</v>
      </c>
      <c r="AI45" s="56">
        <f t="shared" si="17"/>
        <v>0</v>
      </c>
    </row>
    <row r="46" spans="1:35"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</row>
    <row r="47" spans="1:35"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</row>
    <row r="48" spans="1:35"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</row>
    <row r="49" spans="17:29"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</row>
    <row r="50" spans="17:29"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</row>
    <row r="51" spans="17:29"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</row>
    <row r="52" spans="17:29"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7:29"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</row>
    <row r="54" spans="17:29"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</row>
    <row r="55" spans="17:29"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</row>
    <row r="56" spans="17:29"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</row>
    <row r="57" spans="17:29"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</row>
    <row r="58" spans="17:29"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</row>
    <row r="59" spans="17:29"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</row>
    <row r="60" spans="17:29"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7:29"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</row>
    <row r="62" spans="17:29"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</row>
    <row r="63" spans="17:29"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</row>
    <row r="64" spans="17:29"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</row>
    <row r="65" spans="17:29"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</row>
    <row r="66" spans="17:29"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7:29"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</row>
    <row r="68" spans="17:29"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</row>
    <row r="69" spans="17:29"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</row>
    <row r="70" spans="17:29"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</row>
    <row r="71" spans="17:29"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</row>
    <row r="72" spans="17:29"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</row>
    <row r="73" spans="17:29"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</row>
    <row r="74" spans="17:29"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</row>
    <row r="75" spans="17:29"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</row>
    <row r="76" spans="17:29"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</row>
    <row r="77" spans="17:29"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</row>
    <row r="78" spans="17:29"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</row>
    <row r="79" spans="17:29"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</row>
    <row r="80" spans="17:29"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</row>
    <row r="81" spans="17:29"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</row>
    <row r="82" spans="17:29"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</row>
    <row r="83" spans="17:29"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</row>
    <row r="84" spans="17:29"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</row>
    <row r="85" spans="17:29"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</row>
    <row r="86" spans="17:29"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</row>
    <row r="87" spans="17:29"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</row>
    <row r="88" spans="17:29"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</row>
    <row r="89" spans="17:29"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</row>
    <row r="90" spans="17:29"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</row>
    <row r="91" spans="17:29"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</row>
    <row r="92" spans="17:29"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</row>
    <row r="93" spans="17:29"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</row>
    <row r="94" spans="17:29"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</row>
    <row r="95" spans="17:29"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</row>
    <row r="96" spans="17:29"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</row>
    <row r="97" spans="17:29"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</row>
    <row r="98" spans="17:29"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</row>
    <row r="99" spans="17:29"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</row>
    <row r="100" spans="17:29"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</row>
    <row r="101" spans="17:29"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</row>
    <row r="102" spans="17:29"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</row>
    <row r="103" spans="17:29"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</row>
    <row r="104" spans="17:29"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</row>
    <row r="105" spans="17:29"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</row>
    <row r="106" spans="17:29"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</row>
    <row r="107" spans="17:29"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</row>
    <row r="108" spans="17:29"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</row>
    <row r="109" spans="17:29"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</row>
    <row r="110" spans="17:29"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</row>
    <row r="111" spans="17:29"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</row>
    <row r="112" spans="17:29"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</row>
    <row r="113" spans="17:29"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</row>
    <row r="114" spans="17:29"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</row>
    <row r="115" spans="17:29"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</row>
    <row r="116" spans="17:29"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</row>
    <row r="117" spans="17:29"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</row>
    <row r="118" spans="17:29"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</row>
    <row r="119" spans="17:29"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</row>
    <row r="120" spans="17:29"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</row>
    <row r="121" spans="17:29"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</row>
    <row r="122" spans="17:29"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</row>
    <row r="123" spans="17:29"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</row>
    <row r="124" spans="17:29"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</row>
    <row r="125" spans="17:29"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</row>
    <row r="126" spans="17:29"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</row>
    <row r="127" spans="17:29"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</row>
    <row r="128" spans="17:29"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</row>
    <row r="129" spans="17:29"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</row>
    <row r="130" spans="17:29"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</row>
    <row r="131" spans="17:29"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</row>
    <row r="132" spans="17:29"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</row>
    <row r="133" spans="17:29"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</row>
    <row r="134" spans="17:29"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</row>
    <row r="135" spans="17:29"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</row>
    <row r="136" spans="17:29"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</row>
    <row r="137" spans="17:29"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</row>
    <row r="138" spans="17:29"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</row>
    <row r="139" spans="17:29"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</row>
    <row r="140" spans="17:29"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</row>
    <row r="141" spans="17:29"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</row>
    <row r="142" spans="17:29"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</row>
    <row r="143" spans="17:29"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</row>
    <row r="144" spans="17:29"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</row>
    <row r="145" spans="17:29"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</row>
    <row r="146" spans="17:29"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</row>
    <row r="147" spans="17:29"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</row>
    <row r="148" spans="17:29"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</row>
    <row r="149" spans="17:29"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</row>
    <row r="150" spans="17:29"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</row>
    <row r="151" spans="17:29"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</row>
    <row r="152" spans="17:29"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</row>
    <row r="153" spans="17:29"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</row>
    <row r="154" spans="17:29"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</row>
    <row r="155" spans="17:29"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</row>
    <row r="156" spans="17:29"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</row>
    <row r="157" spans="17:29"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</row>
    <row r="158" spans="17:29"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</row>
    <row r="159" spans="17:29"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</row>
    <row r="160" spans="17:29"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</row>
  </sheetData>
  <sheetProtection algorithmName="SHA-512" hashValue="Twykv5uYIMstL2tP8WIGvrwNO/2UAIosWSwkLiEUWiKUYA9JQrvZm9YNokmaAu5fbru+54SJPoCh8V75bzLfAA==" saltValue="maWnCcpPRDqnKq4Bk7q8Cg==" spinCount="100000" sheet="1" selectLockedCells="1"/>
  <protectedRanges>
    <protectedRange sqref="B39:AI43 B36:AI37 B34:AI34 B30:AI32 B19:AI27 B11:AI17 B9:AI9" name="Rozstęp2"/>
    <protectedRange algorithmName="SHA-512" hashValue="VtBx5/As+xTDttvXH5qoJ9Bp034o69H1JrUmJEJoTVZz0yBQIYNQGuJ90IQZ12PB0DPgzqj8OTJ7C5RNTDoYPA==" saltValue="524h2XbbzFtCFRUsCeuMuA==" spinCount="100000" sqref="B19:AI27 B11:AI17 B9:AI9" name="Rozstęp1_1"/>
  </protectedRanges>
  <pageMargins left="0.7" right="0.7" top="0.75" bottom="0.75" header="0.3" footer="0.3"/>
  <pageSetup paperSize="9" orientation="portrait" r:id="rId1"/>
  <ignoredErrors>
    <ignoredError sqref="B10 B3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CD7A0-3065-4F81-BBD4-A69128A603F7}">
  <sheetPr codeName="Arkusz8"/>
  <dimension ref="A1:AI35"/>
  <sheetViews>
    <sheetView showGridLines="0" zoomScale="80" zoomScaleNormal="80" workbookViewId="0">
      <pane xSplit="1" topLeftCell="B1" activePane="topRight" state="frozen"/>
      <selection activeCell="A3" sqref="A3"/>
      <selection pane="topRight" activeCell="B8" sqref="B8"/>
    </sheetView>
  </sheetViews>
  <sheetFormatPr defaultRowHeight="15"/>
  <cols>
    <col min="1" max="1" width="46" style="3" customWidth="1"/>
    <col min="2" max="35" width="16.42578125" style="3" customWidth="1"/>
    <col min="36" max="16384" width="9.140625" style="3"/>
  </cols>
  <sheetData>
    <row r="1" spans="1:35" ht="15.75">
      <c r="A1" s="152"/>
      <c r="B1" s="152"/>
      <c r="C1" s="152"/>
      <c r="D1" s="152"/>
      <c r="E1" s="152"/>
      <c r="F1" s="152"/>
      <c r="G1" s="152" t="s">
        <v>140</v>
      </c>
      <c r="H1" s="152"/>
      <c r="I1" s="152"/>
      <c r="J1" s="152"/>
      <c r="K1" s="152"/>
      <c r="L1" s="152"/>
      <c r="M1" s="152"/>
      <c r="N1" s="152"/>
      <c r="O1" s="152"/>
      <c r="P1" s="152"/>
    </row>
    <row r="2" spans="1:35">
      <c r="A2" s="10" t="s">
        <v>58</v>
      </c>
      <c r="B2" s="18" t="str">
        <f>IF('Informacje podstawowe'!$C$6="","",'Informacje podstawowe'!$C$6)</f>
        <v/>
      </c>
      <c r="C2" s="17"/>
      <c r="D2" s="17"/>
      <c r="E2" s="17"/>
      <c r="F2" s="17"/>
      <c r="G2" s="17"/>
      <c r="H2" s="17"/>
      <c r="I2" s="17"/>
      <c r="J2" s="17"/>
      <c r="K2" s="17"/>
    </row>
    <row r="3" spans="1:35">
      <c r="A3" s="22" t="s">
        <v>271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35" ht="15" customHeight="1">
      <c r="A4" s="188"/>
      <c r="B4" s="153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 t="s">
        <v>57</v>
      </c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5"/>
    </row>
    <row r="5" spans="1:35" ht="15" customHeight="1">
      <c r="A5" s="189" t="s">
        <v>215</v>
      </c>
      <c r="B5" s="133" t="s">
        <v>56</v>
      </c>
      <c r="C5" s="36" t="s">
        <v>55</v>
      </c>
      <c r="D5" s="36" t="s">
        <v>59</v>
      </c>
      <c r="E5" s="36" t="s">
        <v>382</v>
      </c>
      <c r="F5" s="36" t="s">
        <v>52</v>
      </c>
      <c r="G5" s="36" t="s">
        <v>51</v>
      </c>
      <c r="H5" s="36" t="s">
        <v>50</v>
      </c>
      <c r="I5" s="36" t="s">
        <v>49</v>
      </c>
      <c r="J5" s="36" t="s">
        <v>48</v>
      </c>
      <c r="K5" s="36" t="s">
        <v>47</v>
      </c>
      <c r="L5" s="36" t="s">
        <v>46</v>
      </c>
      <c r="M5" s="36" t="s">
        <v>45</v>
      </c>
      <c r="N5" s="36" t="s">
        <v>44</v>
      </c>
      <c r="O5" s="36" t="s">
        <v>43</v>
      </c>
      <c r="P5" s="36" t="s">
        <v>42</v>
      </c>
      <c r="Q5" s="123" t="s">
        <v>357</v>
      </c>
      <c r="R5" s="123" t="s">
        <v>358</v>
      </c>
      <c r="S5" s="123" t="s">
        <v>359</v>
      </c>
      <c r="T5" s="123" t="s">
        <v>360</v>
      </c>
      <c r="U5" s="123" t="s">
        <v>361</v>
      </c>
      <c r="V5" s="123" t="s">
        <v>362</v>
      </c>
      <c r="W5" s="123" t="s">
        <v>363</v>
      </c>
      <c r="X5" s="123" t="s">
        <v>364</v>
      </c>
      <c r="Y5" s="123" t="s">
        <v>365</v>
      </c>
      <c r="Z5" s="123" t="s">
        <v>366</v>
      </c>
      <c r="AA5" s="123" t="s">
        <v>367</v>
      </c>
      <c r="AB5" s="123" t="s">
        <v>368</v>
      </c>
      <c r="AC5" s="123" t="s">
        <v>369</v>
      </c>
      <c r="AD5" s="123" t="s">
        <v>370</v>
      </c>
      <c r="AE5" s="123" t="s">
        <v>371</v>
      </c>
      <c r="AF5" s="123" t="s">
        <v>372</v>
      </c>
      <c r="AG5" s="123" t="s">
        <v>373</v>
      </c>
      <c r="AH5" s="123" t="s">
        <v>374</v>
      </c>
      <c r="AI5" s="123" t="s">
        <v>375</v>
      </c>
    </row>
    <row r="6" spans="1:35" ht="15" customHeight="1">
      <c r="A6" s="157"/>
      <c r="B6" s="37" t="str">
        <f>'Informacje podstawowe'!C30</f>
        <v/>
      </c>
      <c r="C6" s="37" t="str">
        <f>'Informacje podstawowe'!D30</f>
        <v/>
      </c>
      <c r="D6" s="37" t="str">
        <f>'Informacje podstawowe'!E30</f>
        <v/>
      </c>
      <c r="E6" s="37" t="str">
        <f>'Informacje podstawowe'!F30</f>
        <v/>
      </c>
      <c r="F6" s="37" t="str">
        <f>'Informacje podstawowe'!G30</f>
        <v/>
      </c>
      <c r="G6" s="37" t="str">
        <f>'Informacje podstawowe'!H30</f>
        <v/>
      </c>
      <c r="H6" s="37" t="str">
        <f>'Informacje podstawowe'!I30</f>
        <v/>
      </c>
      <c r="I6" s="37" t="str">
        <f>'Informacje podstawowe'!J30</f>
        <v/>
      </c>
      <c r="J6" s="37" t="str">
        <f>'Informacje podstawowe'!K30</f>
        <v/>
      </c>
      <c r="K6" s="37" t="str">
        <f>'Informacje podstawowe'!L30</f>
        <v/>
      </c>
      <c r="L6" s="37" t="str">
        <f>'Informacje podstawowe'!M30</f>
        <v/>
      </c>
      <c r="M6" s="37" t="str">
        <f>'Informacje podstawowe'!N30</f>
        <v/>
      </c>
      <c r="N6" s="37" t="str">
        <f>'Informacje podstawowe'!O30</f>
        <v/>
      </c>
      <c r="O6" s="37" t="str">
        <f>'Informacje podstawowe'!P30</f>
        <v/>
      </c>
      <c r="P6" s="37" t="str">
        <f>'Informacje podstawowe'!Q30</f>
        <v/>
      </c>
      <c r="Q6" s="37" t="str">
        <f>'Informacje podstawowe'!R30</f>
        <v/>
      </c>
      <c r="R6" s="37" t="str">
        <f>'Informacje podstawowe'!S30</f>
        <v/>
      </c>
      <c r="S6" s="37" t="str">
        <f>'Informacje podstawowe'!T30</f>
        <v/>
      </c>
      <c r="T6" s="37" t="str">
        <f>'Informacje podstawowe'!U30</f>
        <v/>
      </c>
      <c r="U6" s="37" t="str">
        <f>'Informacje podstawowe'!V30</f>
        <v/>
      </c>
      <c r="V6" s="37" t="str">
        <f>'Informacje podstawowe'!W30</f>
        <v/>
      </c>
      <c r="W6" s="37" t="str">
        <f>'Informacje podstawowe'!X30</f>
        <v/>
      </c>
      <c r="X6" s="37" t="str">
        <f>'Informacje podstawowe'!Y30</f>
        <v/>
      </c>
      <c r="Y6" s="37" t="str">
        <f>'Informacje podstawowe'!Z30</f>
        <v/>
      </c>
      <c r="Z6" s="37" t="str">
        <f>'Informacje podstawowe'!AA30</f>
        <v/>
      </c>
      <c r="AA6" s="37" t="str">
        <f>'Informacje podstawowe'!AB30</f>
        <v/>
      </c>
      <c r="AB6" s="37" t="str">
        <f>'Informacje podstawowe'!AC30</f>
        <v/>
      </c>
      <c r="AC6" s="37" t="str">
        <f>'Informacje podstawowe'!AD30</f>
        <v/>
      </c>
      <c r="AD6" s="37" t="str">
        <f>'Informacje podstawowe'!AE30</f>
        <v/>
      </c>
      <c r="AE6" s="37" t="str">
        <f>'Informacje podstawowe'!AF30</f>
        <v/>
      </c>
      <c r="AF6" s="37" t="str">
        <f>'Informacje podstawowe'!AG30</f>
        <v/>
      </c>
      <c r="AG6" s="37" t="str">
        <f>'Informacje podstawowe'!AH30</f>
        <v/>
      </c>
      <c r="AH6" s="37" t="str">
        <f>'Informacje podstawowe'!AI30</f>
        <v/>
      </c>
      <c r="AI6" s="37" t="str">
        <f>'Informacje podstawowe'!AJ30</f>
        <v/>
      </c>
    </row>
    <row r="7" spans="1:35">
      <c r="A7" s="38" t="s">
        <v>60</v>
      </c>
      <c r="B7" s="39">
        <f>SUM(B8:B11)</f>
        <v>0</v>
      </c>
      <c r="C7" s="39">
        <f t="shared" ref="C7:P7" si="0">SUM(C8:C11)</f>
        <v>0</v>
      </c>
      <c r="D7" s="39">
        <f t="shared" si="0"/>
        <v>0</v>
      </c>
      <c r="E7" s="39">
        <f t="shared" si="0"/>
        <v>0</v>
      </c>
      <c r="F7" s="39">
        <f t="shared" si="0"/>
        <v>0</v>
      </c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  <c r="L7" s="39">
        <f t="shared" si="0"/>
        <v>0</v>
      </c>
      <c r="M7" s="39">
        <f t="shared" si="0"/>
        <v>0</v>
      </c>
      <c r="N7" s="39">
        <f t="shared" si="0"/>
        <v>0</v>
      </c>
      <c r="O7" s="39">
        <f t="shared" si="0"/>
        <v>0</v>
      </c>
      <c r="P7" s="39">
        <f t="shared" si="0"/>
        <v>0</v>
      </c>
      <c r="Q7" s="39">
        <f t="shared" ref="Q7:AF7" si="1">SUM(Q8:Q11)</f>
        <v>0</v>
      </c>
      <c r="R7" s="39">
        <f t="shared" si="1"/>
        <v>0</v>
      </c>
      <c r="S7" s="39">
        <f t="shared" si="1"/>
        <v>0</v>
      </c>
      <c r="T7" s="39">
        <f t="shared" si="1"/>
        <v>0</v>
      </c>
      <c r="U7" s="39">
        <f t="shared" si="1"/>
        <v>0</v>
      </c>
      <c r="V7" s="39">
        <f t="shared" si="1"/>
        <v>0</v>
      </c>
      <c r="W7" s="39">
        <f t="shared" si="1"/>
        <v>0</v>
      </c>
      <c r="X7" s="39">
        <f t="shared" si="1"/>
        <v>0</v>
      </c>
      <c r="Y7" s="39">
        <f t="shared" si="1"/>
        <v>0</v>
      </c>
      <c r="Z7" s="39">
        <f t="shared" si="1"/>
        <v>0</v>
      </c>
      <c r="AA7" s="39">
        <f t="shared" si="1"/>
        <v>0</v>
      </c>
      <c r="AB7" s="39">
        <f t="shared" si="1"/>
        <v>0</v>
      </c>
      <c r="AC7" s="39">
        <f t="shared" si="1"/>
        <v>0</v>
      </c>
      <c r="AD7" s="39">
        <f t="shared" si="1"/>
        <v>0</v>
      </c>
      <c r="AE7" s="39">
        <f t="shared" si="1"/>
        <v>0</v>
      </c>
      <c r="AF7" s="39">
        <f t="shared" si="1"/>
        <v>0</v>
      </c>
      <c r="AG7" s="39">
        <f t="shared" ref="AG7:AI7" si="2">SUM(AG8:AG11)</f>
        <v>0</v>
      </c>
      <c r="AH7" s="39">
        <f t="shared" si="2"/>
        <v>0</v>
      </c>
      <c r="AI7" s="39">
        <f t="shared" si="2"/>
        <v>0</v>
      </c>
    </row>
    <row r="8" spans="1:35">
      <c r="A8" s="40" t="s">
        <v>61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</row>
    <row r="9" spans="1:35" ht="24">
      <c r="A9" s="40" t="s">
        <v>62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</row>
    <row r="10" spans="1:35" ht="24">
      <c r="A10" s="40" t="s">
        <v>63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</row>
    <row r="11" spans="1:35">
      <c r="A11" s="40" t="s">
        <v>64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</row>
    <row r="12" spans="1:35">
      <c r="A12" s="41" t="s">
        <v>65</v>
      </c>
      <c r="B12" s="39">
        <f>SUM(B13:B19)</f>
        <v>0</v>
      </c>
      <c r="C12" s="39">
        <f t="shared" ref="C12:P12" si="3">SUM(C13:C19)</f>
        <v>0</v>
      </c>
      <c r="D12" s="39">
        <f t="shared" si="3"/>
        <v>0</v>
      </c>
      <c r="E12" s="39">
        <f t="shared" si="3"/>
        <v>0</v>
      </c>
      <c r="F12" s="39">
        <f t="shared" si="3"/>
        <v>0</v>
      </c>
      <c r="G12" s="39">
        <f t="shared" si="3"/>
        <v>0</v>
      </c>
      <c r="H12" s="39">
        <f t="shared" si="3"/>
        <v>0</v>
      </c>
      <c r="I12" s="39">
        <f t="shared" si="3"/>
        <v>0</v>
      </c>
      <c r="J12" s="39">
        <f t="shared" si="3"/>
        <v>0</v>
      </c>
      <c r="K12" s="39">
        <f t="shared" si="3"/>
        <v>0</v>
      </c>
      <c r="L12" s="39">
        <f t="shared" si="3"/>
        <v>0</v>
      </c>
      <c r="M12" s="39">
        <f t="shared" si="3"/>
        <v>0</v>
      </c>
      <c r="N12" s="39">
        <f t="shared" si="3"/>
        <v>0</v>
      </c>
      <c r="O12" s="39">
        <f t="shared" si="3"/>
        <v>0</v>
      </c>
      <c r="P12" s="39">
        <f t="shared" si="3"/>
        <v>0</v>
      </c>
      <c r="Q12" s="39">
        <f t="shared" ref="Q12:AF12" si="4">SUM(Q13:Q19)</f>
        <v>0</v>
      </c>
      <c r="R12" s="39">
        <f t="shared" si="4"/>
        <v>0</v>
      </c>
      <c r="S12" s="39">
        <f t="shared" si="4"/>
        <v>0</v>
      </c>
      <c r="T12" s="39">
        <f t="shared" si="4"/>
        <v>0</v>
      </c>
      <c r="U12" s="39">
        <f t="shared" si="4"/>
        <v>0</v>
      </c>
      <c r="V12" s="39">
        <f t="shared" si="4"/>
        <v>0</v>
      </c>
      <c r="W12" s="39">
        <f t="shared" si="4"/>
        <v>0</v>
      </c>
      <c r="X12" s="39">
        <f t="shared" si="4"/>
        <v>0</v>
      </c>
      <c r="Y12" s="39">
        <f t="shared" si="4"/>
        <v>0</v>
      </c>
      <c r="Z12" s="39">
        <f t="shared" si="4"/>
        <v>0</v>
      </c>
      <c r="AA12" s="39">
        <f t="shared" si="4"/>
        <v>0</v>
      </c>
      <c r="AB12" s="39">
        <f t="shared" si="4"/>
        <v>0</v>
      </c>
      <c r="AC12" s="39">
        <f t="shared" si="4"/>
        <v>0</v>
      </c>
      <c r="AD12" s="39">
        <f t="shared" si="4"/>
        <v>0</v>
      </c>
      <c r="AE12" s="39">
        <f t="shared" si="4"/>
        <v>0</v>
      </c>
      <c r="AF12" s="39">
        <f t="shared" si="4"/>
        <v>0</v>
      </c>
      <c r="AG12" s="39">
        <f t="shared" ref="AG12:AI12" si="5">SUM(AG13:AG19)</f>
        <v>0</v>
      </c>
      <c r="AH12" s="39">
        <f t="shared" si="5"/>
        <v>0</v>
      </c>
      <c r="AI12" s="39">
        <f t="shared" si="5"/>
        <v>0</v>
      </c>
    </row>
    <row r="13" spans="1:35">
      <c r="A13" s="57" t="s">
        <v>66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</row>
    <row r="14" spans="1:35">
      <c r="A14" s="57" t="s">
        <v>67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</row>
    <row r="15" spans="1:35">
      <c r="A15" s="57" t="s">
        <v>68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</row>
    <row r="16" spans="1:35">
      <c r="A16" s="57" t="s">
        <v>69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</row>
    <row r="17" spans="1:35" ht="24">
      <c r="A17" s="57" t="s">
        <v>70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</row>
    <row r="18" spans="1:35">
      <c r="A18" s="57" t="s">
        <v>71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</row>
    <row r="19" spans="1:35">
      <c r="A19" s="57" t="s">
        <v>72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</row>
    <row r="20" spans="1:35">
      <c r="A20" s="41" t="s">
        <v>73</v>
      </c>
      <c r="B20" s="39">
        <f>B7-B12</f>
        <v>0</v>
      </c>
      <c r="C20" s="39">
        <f t="shared" ref="C20:P20" si="6">C7-C12</f>
        <v>0</v>
      </c>
      <c r="D20" s="39">
        <f t="shared" si="6"/>
        <v>0</v>
      </c>
      <c r="E20" s="39">
        <f t="shared" si="6"/>
        <v>0</v>
      </c>
      <c r="F20" s="39">
        <f t="shared" si="6"/>
        <v>0</v>
      </c>
      <c r="G20" s="39">
        <f t="shared" si="6"/>
        <v>0</v>
      </c>
      <c r="H20" s="39">
        <f t="shared" si="6"/>
        <v>0</v>
      </c>
      <c r="I20" s="39">
        <f t="shared" si="6"/>
        <v>0</v>
      </c>
      <c r="J20" s="39">
        <f t="shared" si="6"/>
        <v>0</v>
      </c>
      <c r="K20" s="39">
        <f t="shared" si="6"/>
        <v>0</v>
      </c>
      <c r="L20" s="39">
        <f t="shared" si="6"/>
        <v>0</v>
      </c>
      <c r="M20" s="39">
        <f t="shared" si="6"/>
        <v>0</v>
      </c>
      <c r="N20" s="39">
        <f t="shared" si="6"/>
        <v>0</v>
      </c>
      <c r="O20" s="39">
        <f t="shared" si="6"/>
        <v>0</v>
      </c>
      <c r="P20" s="39">
        <f t="shared" si="6"/>
        <v>0</v>
      </c>
      <c r="Q20" s="39">
        <f t="shared" ref="Q20:AF20" si="7">Q7-Q12</f>
        <v>0</v>
      </c>
      <c r="R20" s="39">
        <f t="shared" si="7"/>
        <v>0</v>
      </c>
      <c r="S20" s="39">
        <f t="shared" si="7"/>
        <v>0</v>
      </c>
      <c r="T20" s="39">
        <f t="shared" si="7"/>
        <v>0</v>
      </c>
      <c r="U20" s="39">
        <f t="shared" si="7"/>
        <v>0</v>
      </c>
      <c r="V20" s="39">
        <f t="shared" si="7"/>
        <v>0</v>
      </c>
      <c r="W20" s="39">
        <f t="shared" si="7"/>
        <v>0</v>
      </c>
      <c r="X20" s="39">
        <f t="shared" si="7"/>
        <v>0</v>
      </c>
      <c r="Y20" s="39">
        <f t="shared" si="7"/>
        <v>0</v>
      </c>
      <c r="Z20" s="39">
        <f t="shared" si="7"/>
        <v>0</v>
      </c>
      <c r="AA20" s="39">
        <f t="shared" si="7"/>
        <v>0</v>
      </c>
      <c r="AB20" s="39">
        <f t="shared" si="7"/>
        <v>0</v>
      </c>
      <c r="AC20" s="39">
        <f t="shared" si="7"/>
        <v>0</v>
      </c>
      <c r="AD20" s="39">
        <f t="shared" si="7"/>
        <v>0</v>
      </c>
      <c r="AE20" s="39">
        <f t="shared" si="7"/>
        <v>0</v>
      </c>
      <c r="AF20" s="39">
        <f t="shared" si="7"/>
        <v>0</v>
      </c>
      <c r="AG20" s="39">
        <f t="shared" ref="AG20:AI20" si="8">AG7-AG12</f>
        <v>0</v>
      </c>
      <c r="AH20" s="39">
        <f t="shared" si="8"/>
        <v>0</v>
      </c>
      <c r="AI20" s="39">
        <f t="shared" si="8"/>
        <v>0</v>
      </c>
    </row>
    <row r="21" spans="1:35">
      <c r="A21" s="41" t="s">
        <v>74</v>
      </c>
      <c r="B21" s="39">
        <f>SUM(B22:B23)</f>
        <v>0</v>
      </c>
      <c r="C21" s="39">
        <f t="shared" ref="C21:P21" si="9">SUM(C22:C23)</f>
        <v>0</v>
      </c>
      <c r="D21" s="39">
        <f t="shared" si="9"/>
        <v>0</v>
      </c>
      <c r="E21" s="39">
        <f t="shared" si="9"/>
        <v>0</v>
      </c>
      <c r="F21" s="39">
        <f t="shared" si="9"/>
        <v>0</v>
      </c>
      <c r="G21" s="39">
        <f t="shared" si="9"/>
        <v>0</v>
      </c>
      <c r="H21" s="39">
        <f t="shared" si="9"/>
        <v>0</v>
      </c>
      <c r="I21" s="39">
        <f t="shared" si="9"/>
        <v>0</v>
      </c>
      <c r="J21" s="39">
        <f t="shared" si="9"/>
        <v>0</v>
      </c>
      <c r="K21" s="39">
        <f t="shared" si="9"/>
        <v>0</v>
      </c>
      <c r="L21" s="39">
        <f t="shared" si="9"/>
        <v>0</v>
      </c>
      <c r="M21" s="39">
        <f t="shared" si="9"/>
        <v>0</v>
      </c>
      <c r="N21" s="39">
        <f t="shared" si="9"/>
        <v>0</v>
      </c>
      <c r="O21" s="39">
        <f t="shared" si="9"/>
        <v>0</v>
      </c>
      <c r="P21" s="39">
        <f t="shared" si="9"/>
        <v>0</v>
      </c>
      <c r="Q21" s="39">
        <f t="shared" ref="Q21:AF21" si="10">SUM(Q22:Q23)</f>
        <v>0</v>
      </c>
      <c r="R21" s="39">
        <f t="shared" si="10"/>
        <v>0</v>
      </c>
      <c r="S21" s="39">
        <f t="shared" si="10"/>
        <v>0</v>
      </c>
      <c r="T21" s="39">
        <f t="shared" si="10"/>
        <v>0</v>
      </c>
      <c r="U21" s="39">
        <f t="shared" si="10"/>
        <v>0</v>
      </c>
      <c r="V21" s="39">
        <f t="shared" si="10"/>
        <v>0</v>
      </c>
      <c r="W21" s="39">
        <f t="shared" si="10"/>
        <v>0</v>
      </c>
      <c r="X21" s="39">
        <f t="shared" si="10"/>
        <v>0</v>
      </c>
      <c r="Y21" s="39">
        <f t="shared" si="10"/>
        <v>0</v>
      </c>
      <c r="Z21" s="39">
        <f t="shared" si="10"/>
        <v>0</v>
      </c>
      <c r="AA21" s="39">
        <f t="shared" si="10"/>
        <v>0</v>
      </c>
      <c r="AB21" s="39">
        <f t="shared" si="10"/>
        <v>0</v>
      </c>
      <c r="AC21" s="39">
        <f t="shared" si="10"/>
        <v>0</v>
      </c>
      <c r="AD21" s="39">
        <f t="shared" si="10"/>
        <v>0</v>
      </c>
      <c r="AE21" s="39">
        <f t="shared" si="10"/>
        <v>0</v>
      </c>
      <c r="AF21" s="39">
        <f t="shared" si="10"/>
        <v>0</v>
      </c>
      <c r="AG21" s="39">
        <f t="shared" ref="AG21:AI21" si="11">SUM(AG22:AG23)</f>
        <v>0</v>
      </c>
      <c r="AH21" s="39">
        <f t="shared" si="11"/>
        <v>0</v>
      </c>
      <c r="AI21" s="39">
        <f t="shared" si="11"/>
        <v>0</v>
      </c>
    </row>
    <row r="22" spans="1:35">
      <c r="A22" s="57" t="s">
        <v>75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</row>
    <row r="23" spans="1:35">
      <c r="A23" s="57" t="s">
        <v>76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</row>
    <row r="24" spans="1:35">
      <c r="A24" s="41" t="s">
        <v>77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</row>
    <row r="25" spans="1:35">
      <c r="A25" s="41" t="s">
        <v>78</v>
      </c>
      <c r="B25" s="39">
        <f>B20+B21-B24</f>
        <v>0</v>
      </c>
      <c r="C25" s="39">
        <f t="shared" ref="C25:P25" si="12">C20+C21-C24</f>
        <v>0</v>
      </c>
      <c r="D25" s="39">
        <f t="shared" si="12"/>
        <v>0</v>
      </c>
      <c r="E25" s="39">
        <f t="shared" si="12"/>
        <v>0</v>
      </c>
      <c r="F25" s="39">
        <f t="shared" si="12"/>
        <v>0</v>
      </c>
      <c r="G25" s="39">
        <f t="shared" si="12"/>
        <v>0</v>
      </c>
      <c r="H25" s="39">
        <f t="shared" si="12"/>
        <v>0</v>
      </c>
      <c r="I25" s="39">
        <f t="shared" si="12"/>
        <v>0</v>
      </c>
      <c r="J25" s="39">
        <f t="shared" si="12"/>
        <v>0</v>
      </c>
      <c r="K25" s="39">
        <f t="shared" si="12"/>
        <v>0</v>
      </c>
      <c r="L25" s="39">
        <f t="shared" si="12"/>
        <v>0</v>
      </c>
      <c r="M25" s="39">
        <f t="shared" si="12"/>
        <v>0</v>
      </c>
      <c r="N25" s="39">
        <f t="shared" si="12"/>
        <v>0</v>
      </c>
      <c r="O25" s="39">
        <f t="shared" si="12"/>
        <v>0</v>
      </c>
      <c r="P25" s="39">
        <f t="shared" si="12"/>
        <v>0</v>
      </c>
      <c r="Q25" s="39">
        <f t="shared" ref="Q25:AF25" si="13">Q20+Q21-Q24</f>
        <v>0</v>
      </c>
      <c r="R25" s="39">
        <f t="shared" si="13"/>
        <v>0</v>
      </c>
      <c r="S25" s="39">
        <f t="shared" si="13"/>
        <v>0</v>
      </c>
      <c r="T25" s="39">
        <f t="shared" si="13"/>
        <v>0</v>
      </c>
      <c r="U25" s="39">
        <f t="shared" si="13"/>
        <v>0</v>
      </c>
      <c r="V25" s="39">
        <f t="shared" si="13"/>
        <v>0</v>
      </c>
      <c r="W25" s="39">
        <f t="shared" si="13"/>
        <v>0</v>
      </c>
      <c r="X25" s="39">
        <f t="shared" si="13"/>
        <v>0</v>
      </c>
      <c r="Y25" s="39">
        <f t="shared" si="13"/>
        <v>0</v>
      </c>
      <c r="Z25" s="39">
        <f t="shared" si="13"/>
        <v>0</v>
      </c>
      <c r="AA25" s="39">
        <f t="shared" si="13"/>
        <v>0</v>
      </c>
      <c r="AB25" s="39">
        <f t="shared" si="13"/>
        <v>0</v>
      </c>
      <c r="AC25" s="39">
        <f t="shared" si="13"/>
        <v>0</v>
      </c>
      <c r="AD25" s="39">
        <f t="shared" si="13"/>
        <v>0</v>
      </c>
      <c r="AE25" s="39">
        <f t="shared" si="13"/>
        <v>0</v>
      </c>
      <c r="AF25" s="39">
        <f t="shared" si="13"/>
        <v>0</v>
      </c>
      <c r="AG25" s="39">
        <f t="shared" ref="AG25:AI25" si="14">AG20+AG21-AG24</f>
        <v>0</v>
      </c>
      <c r="AH25" s="39">
        <f t="shared" si="14"/>
        <v>0</v>
      </c>
      <c r="AI25" s="39">
        <f t="shared" si="14"/>
        <v>0</v>
      </c>
    </row>
    <row r="26" spans="1:35">
      <c r="A26" s="41" t="s">
        <v>79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</row>
    <row r="27" spans="1:35">
      <c r="A27" s="45" t="s">
        <v>80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</row>
    <row r="28" spans="1:35">
      <c r="A28" s="41" t="s">
        <v>81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</row>
    <row r="29" spans="1:35" s="83" customFormat="1">
      <c r="A29" s="45" t="s">
        <v>80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</row>
    <row r="30" spans="1:35">
      <c r="A30" s="41" t="s">
        <v>82</v>
      </c>
      <c r="B30" s="39">
        <f>B25+B26-B28</f>
        <v>0</v>
      </c>
      <c r="C30" s="39">
        <f t="shared" ref="C30:P30" si="15">C25+C26-C28</f>
        <v>0</v>
      </c>
      <c r="D30" s="39">
        <f t="shared" si="15"/>
        <v>0</v>
      </c>
      <c r="E30" s="39">
        <f t="shared" si="15"/>
        <v>0</v>
      </c>
      <c r="F30" s="39">
        <f t="shared" si="15"/>
        <v>0</v>
      </c>
      <c r="G30" s="39">
        <f t="shared" si="15"/>
        <v>0</v>
      </c>
      <c r="H30" s="39">
        <f t="shared" si="15"/>
        <v>0</v>
      </c>
      <c r="I30" s="39">
        <f t="shared" si="15"/>
        <v>0</v>
      </c>
      <c r="J30" s="39">
        <f t="shared" si="15"/>
        <v>0</v>
      </c>
      <c r="K30" s="39">
        <f t="shared" si="15"/>
        <v>0</v>
      </c>
      <c r="L30" s="39">
        <f t="shared" si="15"/>
        <v>0</v>
      </c>
      <c r="M30" s="39">
        <f t="shared" si="15"/>
        <v>0</v>
      </c>
      <c r="N30" s="39">
        <f t="shared" si="15"/>
        <v>0</v>
      </c>
      <c r="O30" s="39">
        <f t="shared" si="15"/>
        <v>0</v>
      </c>
      <c r="P30" s="39">
        <f t="shared" si="15"/>
        <v>0</v>
      </c>
      <c r="Q30" s="39">
        <f t="shared" ref="Q30:AF30" si="16">Q25+Q26-Q28</f>
        <v>0</v>
      </c>
      <c r="R30" s="39">
        <f t="shared" si="16"/>
        <v>0</v>
      </c>
      <c r="S30" s="39">
        <f t="shared" si="16"/>
        <v>0</v>
      </c>
      <c r="T30" s="39">
        <f t="shared" si="16"/>
        <v>0</v>
      </c>
      <c r="U30" s="39">
        <f t="shared" si="16"/>
        <v>0</v>
      </c>
      <c r="V30" s="39">
        <f t="shared" si="16"/>
        <v>0</v>
      </c>
      <c r="W30" s="39">
        <f t="shared" si="16"/>
        <v>0</v>
      </c>
      <c r="X30" s="39">
        <f t="shared" si="16"/>
        <v>0</v>
      </c>
      <c r="Y30" s="39">
        <f t="shared" si="16"/>
        <v>0</v>
      </c>
      <c r="Z30" s="39">
        <f t="shared" si="16"/>
        <v>0</v>
      </c>
      <c r="AA30" s="39">
        <f t="shared" si="16"/>
        <v>0</v>
      </c>
      <c r="AB30" s="39">
        <f t="shared" si="16"/>
        <v>0</v>
      </c>
      <c r="AC30" s="39">
        <f t="shared" si="16"/>
        <v>0</v>
      </c>
      <c r="AD30" s="39">
        <f t="shared" si="16"/>
        <v>0</v>
      </c>
      <c r="AE30" s="39">
        <f t="shared" si="16"/>
        <v>0</v>
      </c>
      <c r="AF30" s="39">
        <f t="shared" si="16"/>
        <v>0</v>
      </c>
      <c r="AG30" s="39">
        <f t="shared" ref="AG30:AI30" si="17">AG25+AG26-AG28</f>
        <v>0</v>
      </c>
      <c r="AH30" s="39">
        <f t="shared" si="17"/>
        <v>0</v>
      </c>
      <c r="AI30" s="39">
        <f t="shared" si="17"/>
        <v>0</v>
      </c>
    </row>
    <row r="31" spans="1:35">
      <c r="A31" s="41" t="s">
        <v>83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</row>
    <row r="32" spans="1:35">
      <c r="A32" s="41" t="s">
        <v>84</v>
      </c>
      <c r="B32" s="39">
        <f>B30+B31</f>
        <v>0</v>
      </c>
      <c r="C32" s="39">
        <f t="shared" ref="C32:P32" si="18">C30+C31</f>
        <v>0</v>
      </c>
      <c r="D32" s="39">
        <f t="shared" si="18"/>
        <v>0</v>
      </c>
      <c r="E32" s="39">
        <f t="shared" si="18"/>
        <v>0</v>
      </c>
      <c r="F32" s="39">
        <f t="shared" si="18"/>
        <v>0</v>
      </c>
      <c r="G32" s="39">
        <f t="shared" si="18"/>
        <v>0</v>
      </c>
      <c r="H32" s="39">
        <f t="shared" si="18"/>
        <v>0</v>
      </c>
      <c r="I32" s="39">
        <f t="shared" si="18"/>
        <v>0</v>
      </c>
      <c r="J32" s="39">
        <f t="shared" si="18"/>
        <v>0</v>
      </c>
      <c r="K32" s="39">
        <f t="shared" si="18"/>
        <v>0</v>
      </c>
      <c r="L32" s="39">
        <f t="shared" si="18"/>
        <v>0</v>
      </c>
      <c r="M32" s="39">
        <f t="shared" si="18"/>
        <v>0</v>
      </c>
      <c r="N32" s="39">
        <f t="shared" si="18"/>
        <v>0</v>
      </c>
      <c r="O32" s="39">
        <f t="shared" si="18"/>
        <v>0</v>
      </c>
      <c r="P32" s="39">
        <f t="shared" si="18"/>
        <v>0</v>
      </c>
      <c r="Q32" s="39">
        <f t="shared" ref="Q32:AF32" si="19">Q30+Q31</f>
        <v>0</v>
      </c>
      <c r="R32" s="39">
        <f t="shared" si="19"/>
        <v>0</v>
      </c>
      <c r="S32" s="39">
        <f t="shared" si="19"/>
        <v>0</v>
      </c>
      <c r="T32" s="39">
        <f t="shared" si="19"/>
        <v>0</v>
      </c>
      <c r="U32" s="39">
        <f t="shared" si="19"/>
        <v>0</v>
      </c>
      <c r="V32" s="39">
        <f t="shared" si="19"/>
        <v>0</v>
      </c>
      <c r="W32" s="39">
        <f t="shared" si="19"/>
        <v>0</v>
      </c>
      <c r="X32" s="39">
        <f t="shared" si="19"/>
        <v>0</v>
      </c>
      <c r="Y32" s="39">
        <f t="shared" si="19"/>
        <v>0</v>
      </c>
      <c r="Z32" s="39">
        <f t="shared" si="19"/>
        <v>0</v>
      </c>
      <c r="AA32" s="39">
        <f t="shared" si="19"/>
        <v>0</v>
      </c>
      <c r="AB32" s="39">
        <f t="shared" si="19"/>
        <v>0</v>
      </c>
      <c r="AC32" s="39">
        <f t="shared" si="19"/>
        <v>0</v>
      </c>
      <c r="AD32" s="39">
        <f t="shared" si="19"/>
        <v>0</v>
      </c>
      <c r="AE32" s="39">
        <f t="shared" si="19"/>
        <v>0</v>
      </c>
      <c r="AF32" s="39">
        <f t="shared" si="19"/>
        <v>0</v>
      </c>
      <c r="AG32" s="39">
        <f t="shared" ref="AG32:AI32" si="20">AG30+AG31</f>
        <v>0</v>
      </c>
      <c r="AH32" s="39">
        <f t="shared" si="20"/>
        <v>0</v>
      </c>
      <c r="AI32" s="39">
        <f t="shared" si="20"/>
        <v>0</v>
      </c>
    </row>
    <row r="33" spans="1:35">
      <c r="A33" s="41" t="s">
        <v>85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</row>
    <row r="34" spans="1:35" ht="24">
      <c r="A34" s="41" t="s">
        <v>86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</row>
    <row r="35" spans="1:35">
      <c r="A35" s="41" t="s">
        <v>87</v>
      </c>
      <c r="B35" s="39">
        <f>B32-B33-B34</f>
        <v>0</v>
      </c>
      <c r="C35" s="39">
        <f t="shared" ref="C35:P35" si="21">C32-C33-C34</f>
        <v>0</v>
      </c>
      <c r="D35" s="39">
        <f t="shared" si="21"/>
        <v>0</v>
      </c>
      <c r="E35" s="39">
        <f t="shared" si="21"/>
        <v>0</v>
      </c>
      <c r="F35" s="39">
        <f t="shared" si="21"/>
        <v>0</v>
      </c>
      <c r="G35" s="39">
        <f t="shared" si="21"/>
        <v>0</v>
      </c>
      <c r="H35" s="39">
        <f t="shared" si="21"/>
        <v>0</v>
      </c>
      <c r="I35" s="39">
        <f t="shared" si="21"/>
        <v>0</v>
      </c>
      <c r="J35" s="39">
        <f t="shared" si="21"/>
        <v>0</v>
      </c>
      <c r="K35" s="39">
        <f t="shared" si="21"/>
        <v>0</v>
      </c>
      <c r="L35" s="39">
        <f t="shared" si="21"/>
        <v>0</v>
      </c>
      <c r="M35" s="39">
        <f t="shared" si="21"/>
        <v>0</v>
      </c>
      <c r="N35" s="39">
        <f t="shared" si="21"/>
        <v>0</v>
      </c>
      <c r="O35" s="39">
        <f t="shared" si="21"/>
        <v>0</v>
      </c>
      <c r="P35" s="39">
        <f t="shared" si="21"/>
        <v>0</v>
      </c>
      <c r="Q35" s="39">
        <f t="shared" ref="Q35:AF35" si="22">Q32-Q33-Q34</f>
        <v>0</v>
      </c>
      <c r="R35" s="39">
        <f t="shared" si="22"/>
        <v>0</v>
      </c>
      <c r="S35" s="39">
        <f t="shared" si="22"/>
        <v>0</v>
      </c>
      <c r="T35" s="39">
        <f t="shared" si="22"/>
        <v>0</v>
      </c>
      <c r="U35" s="39">
        <f t="shared" si="22"/>
        <v>0</v>
      </c>
      <c r="V35" s="39">
        <f t="shared" si="22"/>
        <v>0</v>
      </c>
      <c r="W35" s="39">
        <f t="shared" si="22"/>
        <v>0</v>
      </c>
      <c r="X35" s="39">
        <f t="shared" si="22"/>
        <v>0</v>
      </c>
      <c r="Y35" s="39">
        <f t="shared" si="22"/>
        <v>0</v>
      </c>
      <c r="Z35" s="39">
        <f t="shared" si="22"/>
        <v>0</v>
      </c>
      <c r="AA35" s="39">
        <f t="shared" si="22"/>
        <v>0</v>
      </c>
      <c r="AB35" s="39">
        <f t="shared" si="22"/>
        <v>0</v>
      </c>
      <c r="AC35" s="39">
        <f t="shared" si="22"/>
        <v>0</v>
      </c>
      <c r="AD35" s="39">
        <f t="shared" si="22"/>
        <v>0</v>
      </c>
      <c r="AE35" s="39">
        <f t="shared" si="22"/>
        <v>0</v>
      </c>
      <c r="AF35" s="39">
        <f t="shared" si="22"/>
        <v>0</v>
      </c>
      <c r="AG35" s="39">
        <f t="shared" ref="AG35:AI35" si="23">AG32-AG33-AG34</f>
        <v>0</v>
      </c>
      <c r="AH35" s="39">
        <f t="shared" si="23"/>
        <v>0</v>
      </c>
      <c r="AI35" s="39">
        <f t="shared" si="23"/>
        <v>0</v>
      </c>
    </row>
  </sheetData>
  <sheetProtection algorithmName="SHA-512" hashValue="yhqS1BVr+P84XBVmdVVQusyBRS70U2mCFxMD/PH6k8l2ug9Z82C8CQZYEkUl3cWFCpCu3jNVcmEXp3ltqLQJ/Q==" saltValue="v8GUMLmQUaQsnlLxJvBmIA==" spinCount="100000" sheet="1" selectLockedCells="1"/>
  <protectedRanges>
    <protectedRange sqref="B33:AI34 B31:AI31 B26:AI29 B22:AI24 B13:AI19 B8:AI11" name="Rozstęp2"/>
    <protectedRange sqref="B26:AI29 B22:AI24 B13:AI19 B8:AI11 B33:AI34 B31:AI31" name="Rozstęp1"/>
  </protectedRanges>
  <pageMargins left="0.7" right="0.7" top="0.75" bottom="0.75" header="0.3" footer="0.3"/>
  <ignoredErrors>
    <ignoredError sqref="B7 B1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80A94-BE21-46DD-9E82-44DC52FFD7C7}">
  <sheetPr codeName="Arkusz9">
    <pageSetUpPr fitToPage="1"/>
  </sheetPr>
  <dimension ref="A1:AI43"/>
  <sheetViews>
    <sheetView showGridLines="0" topLeftCell="A10" zoomScale="80" zoomScaleNormal="80" workbookViewId="0">
      <pane xSplit="1" topLeftCell="B1" activePane="topRight" state="frozen"/>
      <selection pane="topRight" activeCell="B10" sqref="B10"/>
    </sheetView>
  </sheetViews>
  <sheetFormatPr defaultRowHeight="15"/>
  <cols>
    <col min="1" max="1" width="48" style="3" customWidth="1"/>
    <col min="2" max="35" width="16.42578125" style="3" customWidth="1"/>
    <col min="36" max="16384" width="9.140625" style="3"/>
  </cols>
  <sheetData>
    <row r="1" spans="1:35" ht="15.75">
      <c r="A1" s="152"/>
      <c r="B1" s="152"/>
      <c r="C1" s="152"/>
      <c r="D1" s="152"/>
      <c r="E1" s="152"/>
      <c r="F1" s="152"/>
      <c r="G1" s="152" t="s">
        <v>140</v>
      </c>
      <c r="H1" s="152"/>
      <c r="I1" s="152"/>
      <c r="J1" s="152"/>
      <c r="K1" s="152"/>
      <c r="L1" s="152"/>
      <c r="M1" s="152"/>
      <c r="N1" s="152"/>
      <c r="O1" s="152"/>
      <c r="P1" s="152"/>
    </row>
    <row r="2" spans="1:35">
      <c r="A2" s="10" t="s">
        <v>58</v>
      </c>
      <c r="B2" s="18" t="str">
        <f>IF('Informacje podstawowe'!$C$6="","",'Informacje podstawowe'!$C$6)</f>
        <v/>
      </c>
      <c r="C2" s="17"/>
      <c r="D2" s="17"/>
      <c r="E2" s="17"/>
      <c r="F2" s="17"/>
      <c r="G2" s="17"/>
      <c r="H2" s="17"/>
      <c r="I2" s="17"/>
      <c r="J2" s="17"/>
      <c r="K2" s="17"/>
    </row>
    <row r="3" spans="1:35">
      <c r="A3" s="22" t="s">
        <v>270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35" ht="15" customHeight="1">
      <c r="A4" s="188" t="s">
        <v>385</v>
      </c>
      <c r="B4" s="153" t="s">
        <v>57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 t="s">
        <v>57</v>
      </c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5"/>
    </row>
    <row r="5" spans="1:35" ht="15" customHeight="1">
      <c r="A5" s="190" t="s">
        <v>386</v>
      </c>
      <c r="B5" s="133" t="s">
        <v>56</v>
      </c>
      <c r="C5" s="36" t="s">
        <v>55</v>
      </c>
      <c r="D5" s="36" t="s">
        <v>59</v>
      </c>
      <c r="E5" s="36" t="s">
        <v>383</v>
      </c>
      <c r="F5" s="36" t="s">
        <v>52</v>
      </c>
      <c r="G5" s="36" t="s">
        <v>51</v>
      </c>
      <c r="H5" s="36" t="s">
        <v>50</v>
      </c>
      <c r="I5" s="36" t="s">
        <v>49</v>
      </c>
      <c r="J5" s="36" t="s">
        <v>48</v>
      </c>
      <c r="K5" s="36" t="s">
        <v>47</v>
      </c>
      <c r="L5" s="36" t="s">
        <v>46</v>
      </c>
      <c r="M5" s="36" t="s">
        <v>45</v>
      </c>
      <c r="N5" s="36" t="s">
        <v>44</v>
      </c>
      <c r="O5" s="36" t="s">
        <v>43</v>
      </c>
      <c r="P5" s="36" t="s">
        <v>42</v>
      </c>
      <c r="Q5" s="123" t="s">
        <v>357</v>
      </c>
      <c r="R5" s="123" t="s">
        <v>358</v>
      </c>
      <c r="S5" s="123" t="s">
        <v>359</v>
      </c>
      <c r="T5" s="123" t="s">
        <v>360</v>
      </c>
      <c r="U5" s="123" t="s">
        <v>361</v>
      </c>
      <c r="V5" s="123" t="s">
        <v>362</v>
      </c>
      <c r="W5" s="123" t="s">
        <v>363</v>
      </c>
      <c r="X5" s="123" t="s">
        <v>364</v>
      </c>
      <c r="Y5" s="123" t="s">
        <v>365</v>
      </c>
      <c r="Z5" s="123" t="s">
        <v>366</v>
      </c>
      <c r="AA5" s="123" t="s">
        <v>367</v>
      </c>
      <c r="AB5" s="123" t="s">
        <v>368</v>
      </c>
      <c r="AC5" s="123" t="s">
        <v>369</v>
      </c>
      <c r="AD5" s="123" t="s">
        <v>370</v>
      </c>
      <c r="AE5" s="123" t="s">
        <v>371</v>
      </c>
      <c r="AF5" s="123" t="s">
        <v>372</v>
      </c>
      <c r="AG5" s="123" t="s">
        <v>373</v>
      </c>
      <c r="AH5" s="123" t="s">
        <v>374</v>
      </c>
      <c r="AI5" s="123" t="s">
        <v>375</v>
      </c>
    </row>
    <row r="6" spans="1:35" ht="15" customHeight="1">
      <c r="A6" s="157"/>
      <c r="B6" s="37" t="str">
        <f>'Informacje podstawowe'!C30</f>
        <v/>
      </c>
      <c r="C6" s="37" t="str">
        <f>'Informacje podstawowe'!D30</f>
        <v/>
      </c>
      <c r="D6" s="37" t="str">
        <f>'Informacje podstawowe'!E30</f>
        <v/>
      </c>
      <c r="E6" s="37" t="str">
        <f>'Informacje podstawowe'!F30</f>
        <v/>
      </c>
      <c r="F6" s="37" t="str">
        <f>'Informacje podstawowe'!G30</f>
        <v/>
      </c>
      <c r="G6" s="37" t="str">
        <f>'Informacje podstawowe'!H30</f>
        <v/>
      </c>
      <c r="H6" s="37" t="str">
        <f>'Informacje podstawowe'!I30</f>
        <v/>
      </c>
      <c r="I6" s="37" t="str">
        <f>'Informacje podstawowe'!J30</f>
        <v/>
      </c>
      <c r="J6" s="37" t="str">
        <f>'Informacje podstawowe'!K30</f>
        <v/>
      </c>
      <c r="K6" s="37" t="str">
        <f>'Informacje podstawowe'!L30</f>
        <v/>
      </c>
      <c r="L6" s="37" t="str">
        <f>'Informacje podstawowe'!M30</f>
        <v/>
      </c>
      <c r="M6" s="37" t="str">
        <f>'Informacje podstawowe'!N30</f>
        <v/>
      </c>
      <c r="N6" s="37" t="str">
        <f>'Informacje podstawowe'!O30</f>
        <v/>
      </c>
      <c r="O6" s="37" t="str">
        <f>'Informacje podstawowe'!P30</f>
        <v/>
      </c>
      <c r="P6" s="37" t="str">
        <f>'Informacje podstawowe'!Q30</f>
        <v/>
      </c>
      <c r="Q6" s="37" t="str">
        <f>'Informacje podstawowe'!R30</f>
        <v/>
      </c>
      <c r="R6" s="37" t="str">
        <f>'Informacje podstawowe'!S30</f>
        <v/>
      </c>
      <c r="S6" s="37" t="str">
        <f>'Informacje podstawowe'!T30</f>
        <v/>
      </c>
      <c r="T6" s="37" t="str">
        <f>'Informacje podstawowe'!U30</f>
        <v/>
      </c>
      <c r="U6" s="37" t="str">
        <f>'Informacje podstawowe'!V30</f>
        <v/>
      </c>
      <c r="V6" s="37" t="str">
        <f>'Informacje podstawowe'!W30</f>
        <v/>
      </c>
      <c r="W6" s="37" t="str">
        <f>'Informacje podstawowe'!X30</f>
        <v/>
      </c>
      <c r="X6" s="37" t="str">
        <f>'Informacje podstawowe'!Y30</f>
        <v/>
      </c>
      <c r="Y6" s="37" t="str">
        <f>'Informacje podstawowe'!Z30</f>
        <v/>
      </c>
      <c r="Z6" s="37" t="str">
        <f>'Informacje podstawowe'!AA30</f>
        <v/>
      </c>
      <c r="AA6" s="37" t="str">
        <f>'Informacje podstawowe'!AB30</f>
        <v/>
      </c>
      <c r="AB6" s="37" t="str">
        <f>'Informacje podstawowe'!AC30</f>
        <v/>
      </c>
      <c r="AC6" s="37" t="str">
        <f>'Informacje podstawowe'!AD30</f>
        <v/>
      </c>
      <c r="AD6" s="37" t="str">
        <f>'Informacje podstawowe'!AE30</f>
        <v/>
      </c>
      <c r="AE6" s="37" t="str">
        <f>'Informacje podstawowe'!AF30</f>
        <v/>
      </c>
      <c r="AF6" s="37" t="str">
        <f>'Informacje podstawowe'!AG30</f>
        <v/>
      </c>
      <c r="AG6" s="37" t="str">
        <f>'Informacje podstawowe'!AH30</f>
        <v/>
      </c>
      <c r="AH6" s="37" t="str">
        <f>'Informacje podstawowe'!AI30</f>
        <v/>
      </c>
      <c r="AI6" s="37" t="str">
        <f>'Informacje podstawowe'!AJ30</f>
        <v/>
      </c>
    </row>
    <row r="7" spans="1:35">
      <c r="A7" s="61" t="s">
        <v>88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</row>
    <row r="8" spans="1:35">
      <c r="A8" s="58" t="s">
        <v>89</v>
      </c>
      <c r="B8" s="59">
        <f>'RZiS z projektem'!B35</f>
        <v>0</v>
      </c>
      <c r="C8" s="59">
        <f>'RZiS z projektem'!C35</f>
        <v>0</v>
      </c>
      <c r="D8" s="59">
        <f>'RZiS z projektem'!D35</f>
        <v>0</v>
      </c>
      <c r="E8" s="59">
        <f>'RZiS z projektem'!E35</f>
        <v>0</v>
      </c>
      <c r="F8" s="59">
        <f>'RZiS z projektem'!F35</f>
        <v>0</v>
      </c>
      <c r="G8" s="59">
        <f>'RZiS z projektem'!G35</f>
        <v>0</v>
      </c>
      <c r="H8" s="59">
        <f>'RZiS z projektem'!H35</f>
        <v>0</v>
      </c>
      <c r="I8" s="59">
        <f>'RZiS z projektem'!I35</f>
        <v>0</v>
      </c>
      <c r="J8" s="59">
        <f>'RZiS z projektem'!J35</f>
        <v>0</v>
      </c>
      <c r="K8" s="59">
        <f>'RZiS z projektem'!K35</f>
        <v>0</v>
      </c>
      <c r="L8" s="59">
        <f>'RZiS z projektem'!L35</f>
        <v>0</v>
      </c>
      <c r="M8" s="59">
        <f>'RZiS z projektem'!M35</f>
        <v>0</v>
      </c>
      <c r="N8" s="59">
        <f>'RZiS z projektem'!N35</f>
        <v>0</v>
      </c>
      <c r="O8" s="59">
        <f>'RZiS z projektem'!O35</f>
        <v>0</v>
      </c>
      <c r="P8" s="59">
        <f>'RZiS z projektem'!P35</f>
        <v>0</v>
      </c>
      <c r="Q8" s="59">
        <f>'RZiS z projektem'!Q35</f>
        <v>0</v>
      </c>
      <c r="R8" s="59">
        <f>'RZiS z projektem'!R35</f>
        <v>0</v>
      </c>
      <c r="S8" s="59">
        <f>'RZiS z projektem'!S35</f>
        <v>0</v>
      </c>
      <c r="T8" s="59">
        <f>'RZiS z projektem'!T35</f>
        <v>0</v>
      </c>
      <c r="U8" s="59">
        <f>'RZiS z projektem'!U35</f>
        <v>0</v>
      </c>
      <c r="V8" s="59">
        <f>'RZiS z projektem'!V35</f>
        <v>0</v>
      </c>
      <c r="W8" s="59">
        <f>'RZiS z projektem'!W35</f>
        <v>0</v>
      </c>
      <c r="X8" s="59">
        <f>'RZiS z projektem'!X35</f>
        <v>0</v>
      </c>
      <c r="Y8" s="59">
        <f>'RZiS z projektem'!Y35</f>
        <v>0</v>
      </c>
      <c r="Z8" s="59">
        <f>'RZiS z projektem'!Z35</f>
        <v>0</v>
      </c>
      <c r="AA8" s="59">
        <f>'RZiS z projektem'!AA35</f>
        <v>0</v>
      </c>
      <c r="AB8" s="59">
        <f>'RZiS z projektem'!AB35</f>
        <v>0</v>
      </c>
      <c r="AC8" s="59">
        <f>'RZiS z projektem'!AC35</f>
        <v>0</v>
      </c>
      <c r="AD8" s="59">
        <f>'RZiS z projektem'!AD35</f>
        <v>0</v>
      </c>
      <c r="AE8" s="59">
        <f>'RZiS z projektem'!AE35</f>
        <v>0</v>
      </c>
      <c r="AF8" s="59">
        <f>'RZiS z projektem'!AF35</f>
        <v>0</v>
      </c>
      <c r="AG8" s="59">
        <f>'RZiS z projektem'!AG35</f>
        <v>0</v>
      </c>
      <c r="AH8" s="59">
        <f>'RZiS z projektem'!AH35</f>
        <v>0</v>
      </c>
      <c r="AI8" s="59">
        <f>'RZiS z projektem'!AI35</f>
        <v>0</v>
      </c>
    </row>
    <row r="9" spans="1:35">
      <c r="A9" s="58" t="s">
        <v>90</v>
      </c>
      <c r="B9" s="59">
        <f>B10+B11+B12+B13+B14+B15</f>
        <v>0</v>
      </c>
      <c r="C9" s="59">
        <f t="shared" ref="C9:P9" si="0">C10+C11+C12+C13+C14+C15</f>
        <v>0</v>
      </c>
      <c r="D9" s="59">
        <f t="shared" si="0"/>
        <v>0</v>
      </c>
      <c r="E9" s="59">
        <f t="shared" si="0"/>
        <v>0</v>
      </c>
      <c r="F9" s="59">
        <f t="shared" si="0"/>
        <v>0</v>
      </c>
      <c r="G9" s="59">
        <f t="shared" si="0"/>
        <v>0</v>
      </c>
      <c r="H9" s="59">
        <f t="shared" si="0"/>
        <v>0</v>
      </c>
      <c r="I9" s="59">
        <f t="shared" si="0"/>
        <v>0</v>
      </c>
      <c r="J9" s="59">
        <f t="shared" si="0"/>
        <v>0</v>
      </c>
      <c r="K9" s="59">
        <f t="shared" si="0"/>
        <v>0</v>
      </c>
      <c r="L9" s="59">
        <f t="shared" si="0"/>
        <v>0</v>
      </c>
      <c r="M9" s="59">
        <f t="shared" si="0"/>
        <v>0</v>
      </c>
      <c r="N9" s="59">
        <f t="shared" si="0"/>
        <v>0</v>
      </c>
      <c r="O9" s="59">
        <f t="shared" si="0"/>
        <v>0</v>
      </c>
      <c r="P9" s="59">
        <f t="shared" si="0"/>
        <v>0</v>
      </c>
      <c r="Q9" s="59">
        <f t="shared" ref="Q9:AI9" si="1">Q10+Q11+Q12+Q13+Q14+Q15</f>
        <v>0</v>
      </c>
      <c r="R9" s="59">
        <f t="shared" si="1"/>
        <v>0</v>
      </c>
      <c r="S9" s="59">
        <f t="shared" si="1"/>
        <v>0</v>
      </c>
      <c r="T9" s="59">
        <f t="shared" si="1"/>
        <v>0</v>
      </c>
      <c r="U9" s="59">
        <f t="shared" si="1"/>
        <v>0</v>
      </c>
      <c r="V9" s="59">
        <f t="shared" si="1"/>
        <v>0</v>
      </c>
      <c r="W9" s="59">
        <f t="shared" si="1"/>
        <v>0</v>
      </c>
      <c r="X9" s="59">
        <f t="shared" si="1"/>
        <v>0</v>
      </c>
      <c r="Y9" s="59">
        <f t="shared" si="1"/>
        <v>0</v>
      </c>
      <c r="Z9" s="59">
        <f t="shared" si="1"/>
        <v>0</v>
      </c>
      <c r="AA9" s="59">
        <f t="shared" si="1"/>
        <v>0</v>
      </c>
      <c r="AB9" s="59">
        <f t="shared" si="1"/>
        <v>0</v>
      </c>
      <c r="AC9" s="59">
        <f t="shared" si="1"/>
        <v>0</v>
      </c>
      <c r="AD9" s="59">
        <f t="shared" si="1"/>
        <v>0</v>
      </c>
      <c r="AE9" s="59">
        <f t="shared" si="1"/>
        <v>0</v>
      </c>
      <c r="AF9" s="59">
        <f t="shared" si="1"/>
        <v>0</v>
      </c>
      <c r="AG9" s="59">
        <f t="shared" si="1"/>
        <v>0</v>
      </c>
      <c r="AH9" s="59">
        <f t="shared" si="1"/>
        <v>0</v>
      </c>
      <c r="AI9" s="59">
        <f t="shared" si="1"/>
        <v>0</v>
      </c>
    </row>
    <row r="10" spans="1:35">
      <c r="A10" s="40" t="s">
        <v>66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</row>
    <row r="11" spans="1:35">
      <c r="A11" s="40" t="s">
        <v>91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</row>
    <row r="12" spans="1:35">
      <c r="A12" s="42" t="s">
        <v>92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</row>
    <row r="13" spans="1:35">
      <c r="A13" s="42" t="s">
        <v>93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</row>
    <row r="14" spans="1:35" ht="24">
      <c r="A14" s="40" t="s">
        <v>94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</row>
    <row r="15" spans="1:35">
      <c r="A15" s="42" t="s">
        <v>95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</row>
    <row r="16" spans="1:35">
      <c r="A16" s="58" t="s">
        <v>136</v>
      </c>
      <c r="B16" s="59">
        <f>B8+B9</f>
        <v>0</v>
      </c>
      <c r="C16" s="59">
        <f t="shared" ref="C16:P16" si="2">C8+C9</f>
        <v>0</v>
      </c>
      <c r="D16" s="59">
        <f t="shared" si="2"/>
        <v>0</v>
      </c>
      <c r="E16" s="59">
        <f t="shared" si="2"/>
        <v>0</v>
      </c>
      <c r="F16" s="59">
        <f t="shared" si="2"/>
        <v>0</v>
      </c>
      <c r="G16" s="59">
        <f t="shared" si="2"/>
        <v>0</v>
      </c>
      <c r="H16" s="59">
        <f t="shared" si="2"/>
        <v>0</v>
      </c>
      <c r="I16" s="59">
        <f t="shared" si="2"/>
        <v>0</v>
      </c>
      <c r="J16" s="59">
        <f t="shared" si="2"/>
        <v>0</v>
      </c>
      <c r="K16" s="59">
        <f t="shared" si="2"/>
        <v>0</v>
      </c>
      <c r="L16" s="59">
        <f t="shared" si="2"/>
        <v>0</v>
      </c>
      <c r="M16" s="59">
        <f t="shared" si="2"/>
        <v>0</v>
      </c>
      <c r="N16" s="59">
        <f t="shared" si="2"/>
        <v>0</v>
      </c>
      <c r="O16" s="59">
        <f t="shared" si="2"/>
        <v>0</v>
      </c>
      <c r="P16" s="59">
        <f t="shared" si="2"/>
        <v>0</v>
      </c>
      <c r="Q16" s="59">
        <f t="shared" ref="Q16:AI16" si="3">Q8+Q9</f>
        <v>0</v>
      </c>
      <c r="R16" s="59">
        <f t="shared" si="3"/>
        <v>0</v>
      </c>
      <c r="S16" s="59">
        <f t="shared" si="3"/>
        <v>0</v>
      </c>
      <c r="T16" s="59">
        <f t="shared" si="3"/>
        <v>0</v>
      </c>
      <c r="U16" s="59">
        <f t="shared" si="3"/>
        <v>0</v>
      </c>
      <c r="V16" s="59">
        <f t="shared" si="3"/>
        <v>0</v>
      </c>
      <c r="W16" s="59">
        <f t="shared" si="3"/>
        <v>0</v>
      </c>
      <c r="X16" s="59">
        <f t="shared" si="3"/>
        <v>0</v>
      </c>
      <c r="Y16" s="59">
        <f t="shared" si="3"/>
        <v>0</v>
      </c>
      <c r="Z16" s="59">
        <f t="shared" si="3"/>
        <v>0</v>
      </c>
      <c r="AA16" s="59">
        <f t="shared" si="3"/>
        <v>0</v>
      </c>
      <c r="AB16" s="59">
        <f t="shared" si="3"/>
        <v>0</v>
      </c>
      <c r="AC16" s="59">
        <f t="shared" si="3"/>
        <v>0</v>
      </c>
      <c r="AD16" s="59">
        <f t="shared" si="3"/>
        <v>0</v>
      </c>
      <c r="AE16" s="59">
        <f t="shared" si="3"/>
        <v>0</v>
      </c>
      <c r="AF16" s="59">
        <f t="shared" si="3"/>
        <v>0</v>
      </c>
      <c r="AG16" s="59">
        <f t="shared" si="3"/>
        <v>0</v>
      </c>
      <c r="AH16" s="59">
        <f t="shared" si="3"/>
        <v>0</v>
      </c>
      <c r="AI16" s="59">
        <f t="shared" si="3"/>
        <v>0</v>
      </c>
    </row>
    <row r="17" spans="1:35">
      <c r="A17" s="61" t="s">
        <v>96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</row>
    <row r="18" spans="1:35">
      <c r="A18" s="58" t="s">
        <v>97</v>
      </c>
      <c r="B18" s="59">
        <f>B19+B20+B21+B22</f>
        <v>0</v>
      </c>
      <c r="C18" s="59">
        <f t="shared" ref="C18:P18" si="4">C19+C20+C21+C22</f>
        <v>0</v>
      </c>
      <c r="D18" s="59">
        <f t="shared" si="4"/>
        <v>0</v>
      </c>
      <c r="E18" s="59">
        <f t="shared" si="4"/>
        <v>0</v>
      </c>
      <c r="F18" s="59">
        <f t="shared" si="4"/>
        <v>0</v>
      </c>
      <c r="G18" s="59">
        <f t="shared" si="4"/>
        <v>0</v>
      </c>
      <c r="H18" s="59">
        <f t="shared" si="4"/>
        <v>0</v>
      </c>
      <c r="I18" s="59">
        <f t="shared" si="4"/>
        <v>0</v>
      </c>
      <c r="J18" s="59">
        <f t="shared" si="4"/>
        <v>0</v>
      </c>
      <c r="K18" s="59">
        <f t="shared" si="4"/>
        <v>0</v>
      </c>
      <c r="L18" s="59">
        <f t="shared" si="4"/>
        <v>0</v>
      </c>
      <c r="M18" s="59">
        <f t="shared" si="4"/>
        <v>0</v>
      </c>
      <c r="N18" s="59">
        <f t="shared" si="4"/>
        <v>0</v>
      </c>
      <c r="O18" s="59">
        <f t="shared" si="4"/>
        <v>0</v>
      </c>
      <c r="P18" s="59">
        <f t="shared" si="4"/>
        <v>0</v>
      </c>
      <c r="Q18" s="59">
        <f t="shared" ref="Q18:AI18" si="5">Q19+Q20+Q21+Q22</f>
        <v>0</v>
      </c>
      <c r="R18" s="59">
        <f t="shared" si="5"/>
        <v>0</v>
      </c>
      <c r="S18" s="59">
        <f t="shared" si="5"/>
        <v>0</v>
      </c>
      <c r="T18" s="59">
        <f t="shared" si="5"/>
        <v>0</v>
      </c>
      <c r="U18" s="59">
        <f t="shared" si="5"/>
        <v>0</v>
      </c>
      <c r="V18" s="59">
        <f t="shared" si="5"/>
        <v>0</v>
      </c>
      <c r="W18" s="59">
        <f t="shared" si="5"/>
        <v>0</v>
      </c>
      <c r="X18" s="59">
        <f t="shared" si="5"/>
        <v>0</v>
      </c>
      <c r="Y18" s="59">
        <f t="shared" si="5"/>
        <v>0</v>
      </c>
      <c r="Z18" s="59">
        <f t="shared" si="5"/>
        <v>0</v>
      </c>
      <c r="AA18" s="59">
        <f t="shared" si="5"/>
        <v>0</v>
      </c>
      <c r="AB18" s="59">
        <f t="shared" si="5"/>
        <v>0</v>
      </c>
      <c r="AC18" s="59">
        <f t="shared" si="5"/>
        <v>0</v>
      </c>
      <c r="AD18" s="59">
        <f t="shared" si="5"/>
        <v>0</v>
      </c>
      <c r="AE18" s="59">
        <f t="shared" si="5"/>
        <v>0</v>
      </c>
      <c r="AF18" s="59">
        <f t="shared" si="5"/>
        <v>0</v>
      </c>
      <c r="AG18" s="59">
        <f t="shared" si="5"/>
        <v>0</v>
      </c>
      <c r="AH18" s="59">
        <f t="shared" si="5"/>
        <v>0</v>
      </c>
      <c r="AI18" s="59">
        <f t="shared" si="5"/>
        <v>0</v>
      </c>
    </row>
    <row r="19" spans="1:35" ht="24">
      <c r="A19" s="40" t="s">
        <v>98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</row>
    <row r="20" spans="1:35" ht="24">
      <c r="A20" s="40" t="s">
        <v>99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</row>
    <row r="21" spans="1:35" ht="24">
      <c r="A21" s="42" t="s">
        <v>100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</row>
    <row r="22" spans="1:35">
      <c r="A22" s="42" t="s">
        <v>101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</row>
    <row r="23" spans="1:35">
      <c r="A23" s="58" t="s">
        <v>102</v>
      </c>
      <c r="B23" s="60">
        <f>B24+B25+B26+B27</f>
        <v>0</v>
      </c>
      <c r="C23" s="60">
        <f t="shared" ref="C23:P23" si="6">C24+C25+C26+C27</f>
        <v>0</v>
      </c>
      <c r="D23" s="60">
        <f t="shared" si="6"/>
        <v>0</v>
      </c>
      <c r="E23" s="60">
        <f t="shared" si="6"/>
        <v>0</v>
      </c>
      <c r="F23" s="60">
        <f t="shared" si="6"/>
        <v>0</v>
      </c>
      <c r="G23" s="60">
        <f t="shared" si="6"/>
        <v>0</v>
      </c>
      <c r="H23" s="60">
        <f t="shared" si="6"/>
        <v>0</v>
      </c>
      <c r="I23" s="60">
        <f t="shared" si="6"/>
        <v>0</v>
      </c>
      <c r="J23" s="60">
        <f t="shared" si="6"/>
        <v>0</v>
      </c>
      <c r="K23" s="60">
        <f t="shared" si="6"/>
        <v>0</v>
      </c>
      <c r="L23" s="60">
        <f t="shared" si="6"/>
        <v>0</v>
      </c>
      <c r="M23" s="60">
        <f t="shared" si="6"/>
        <v>0</v>
      </c>
      <c r="N23" s="60">
        <f t="shared" si="6"/>
        <v>0</v>
      </c>
      <c r="O23" s="60">
        <f t="shared" si="6"/>
        <v>0</v>
      </c>
      <c r="P23" s="60">
        <f t="shared" si="6"/>
        <v>0</v>
      </c>
      <c r="Q23" s="60">
        <f t="shared" ref="Q23:AI23" si="7">Q24+Q25+Q26+Q27</f>
        <v>0</v>
      </c>
      <c r="R23" s="60">
        <f t="shared" si="7"/>
        <v>0</v>
      </c>
      <c r="S23" s="60">
        <f t="shared" si="7"/>
        <v>0</v>
      </c>
      <c r="T23" s="60">
        <f t="shared" si="7"/>
        <v>0</v>
      </c>
      <c r="U23" s="60">
        <f t="shared" si="7"/>
        <v>0</v>
      </c>
      <c r="V23" s="60">
        <f t="shared" si="7"/>
        <v>0</v>
      </c>
      <c r="W23" s="60">
        <f t="shared" si="7"/>
        <v>0</v>
      </c>
      <c r="X23" s="60">
        <f t="shared" si="7"/>
        <v>0</v>
      </c>
      <c r="Y23" s="60">
        <f t="shared" si="7"/>
        <v>0</v>
      </c>
      <c r="Z23" s="60">
        <f t="shared" si="7"/>
        <v>0</v>
      </c>
      <c r="AA23" s="60">
        <f t="shared" si="7"/>
        <v>0</v>
      </c>
      <c r="AB23" s="60">
        <f t="shared" si="7"/>
        <v>0</v>
      </c>
      <c r="AC23" s="60">
        <f t="shared" si="7"/>
        <v>0</v>
      </c>
      <c r="AD23" s="60">
        <f t="shared" si="7"/>
        <v>0</v>
      </c>
      <c r="AE23" s="60">
        <f t="shared" si="7"/>
        <v>0</v>
      </c>
      <c r="AF23" s="60">
        <f t="shared" si="7"/>
        <v>0</v>
      </c>
      <c r="AG23" s="60">
        <f t="shared" si="7"/>
        <v>0</v>
      </c>
      <c r="AH23" s="60">
        <f t="shared" si="7"/>
        <v>0</v>
      </c>
      <c r="AI23" s="60">
        <f t="shared" si="7"/>
        <v>0</v>
      </c>
    </row>
    <row r="24" spans="1:35" ht="24">
      <c r="A24" s="40" t="s">
        <v>103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</row>
    <row r="25" spans="1:35" ht="24">
      <c r="A25" s="40" t="s">
        <v>104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</row>
    <row r="26" spans="1:35">
      <c r="A26" s="42" t="s">
        <v>105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</row>
    <row r="27" spans="1:35">
      <c r="A27" s="42" t="s">
        <v>106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</row>
    <row r="28" spans="1:35">
      <c r="A28" s="58" t="s">
        <v>107</v>
      </c>
      <c r="B28" s="60">
        <f>B18-B23</f>
        <v>0</v>
      </c>
      <c r="C28" s="60">
        <f t="shared" ref="C28:P28" si="8">C18-C23</f>
        <v>0</v>
      </c>
      <c r="D28" s="60">
        <f t="shared" si="8"/>
        <v>0</v>
      </c>
      <c r="E28" s="60">
        <f t="shared" si="8"/>
        <v>0</v>
      </c>
      <c r="F28" s="60">
        <f t="shared" si="8"/>
        <v>0</v>
      </c>
      <c r="G28" s="60">
        <f t="shared" si="8"/>
        <v>0</v>
      </c>
      <c r="H28" s="60">
        <f t="shared" si="8"/>
        <v>0</v>
      </c>
      <c r="I28" s="60">
        <f t="shared" si="8"/>
        <v>0</v>
      </c>
      <c r="J28" s="60">
        <f t="shared" si="8"/>
        <v>0</v>
      </c>
      <c r="K28" s="60">
        <f t="shared" si="8"/>
        <v>0</v>
      </c>
      <c r="L28" s="60">
        <f t="shared" si="8"/>
        <v>0</v>
      </c>
      <c r="M28" s="60">
        <f t="shared" si="8"/>
        <v>0</v>
      </c>
      <c r="N28" s="60">
        <f t="shared" si="8"/>
        <v>0</v>
      </c>
      <c r="O28" s="60">
        <f t="shared" si="8"/>
        <v>0</v>
      </c>
      <c r="P28" s="60">
        <f t="shared" si="8"/>
        <v>0</v>
      </c>
      <c r="Q28" s="60">
        <f t="shared" ref="Q28:AI28" si="9">Q18-Q23</f>
        <v>0</v>
      </c>
      <c r="R28" s="60">
        <f t="shared" si="9"/>
        <v>0</v>
      </c>
      <c r="S28" s="60">
        <f t="shared" si="9"/>
        <v>0</v>
      </c>
      <c r="T28" s="60">
        <f t="shared" si="9"/>
        <v>0</v>
      </c>
      <c r="U28" s="60">
        <f t="shared" si="9"/>
        <v>0</v>
      </c>
      <c r="V28" s="60">
        <f t="shared" si="9"/>
        <v>0</v>
      </c>
      <c r="W28" s="60">
        <f t="shared" si="9"/>
        <v>0</v>
      </c>
      <c r="X28" s="60">
        <f t="shared" si="9"/>
        <v>0</v>
      </c>
      <c r="Y28" s="60">
        <f t="shared" si="9"/>
        <v>0</v>
      </c>
      <c r="Z28" s="60">
        <f t="shared" si="9"/>
        <v>0</v>
      </c>
      <c r="AA28" s="60">
        <f t="shared" si="9"/>
        <v>0</v>
      </c>
      <c r="AB28" s="60">
        <f t="shared" si="9"/>
        <v>0</v>
      </c>
      <c r="AC28" s="60">
        <f t="shared" si="9"/>
        <v>0</v>
      </c>
      <c r="AD28" s="60">
        <f t="shared" si="9"/>
        <v>0</v>
      </c>
      <c r="AE28" s="60">
        <f t="shared" si="9"/>
        <v>0</v>
      </c>
      <c r="AF28" s="60">
        <f t="shared" si="9"/>
        <v>0</v>
      </c>
      <c r="AG28" s="60">
        <f t="shared" si="9"/>
        <v>0</v>
      </c>
      <c r="AH28" s="60">
        <f t="shared" si="9"/>
        <v>0</v>
      </c>
      <c r="AI28" s="60">
        <f t="shared" si="9"/>
        <v>0</v>
      </c>
    </row>
    <row r="29" spans="1:35">
      <c r="A29" s="61" t="s">
        <v>108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</row>
    <row r="30" spans="1:35">
      <c r="A30" s="58" t="s">
        <v>97</v>
      </c>
      <c r="B30" s="60">
        <f>B31+B32+B33+B34</f>
        <v>0</v>
      </c>
      <c r="C30" s="60">
        <f t="shared" ref="C30:P30" si="10">C31+C32+C33+C34</f>
        <v>0</v>
      </c>
      <c r="D30" s="60">
        <f t="shared" si="10"/>
        <v>0</v>
      </c>
      <c r="E30" s="60">
        <f t="shared" si="10"/>
        <v>0</v>
      </c>
      <c r="F30" s="60">
        <f t="shared" si="10"/>
        <v>0</v>
      </c>
      <c r="G30" s="60">
        <f t="shared" si="10"/>
        <v>0</v>
      </c>
      <c r="H30" s="60">
        <f t="shared" si="10"/>
        <v>0</v>
      </c>
      <c r="I30" s="60">
        <f t="shared" si="10"/>
        <v>0</v>
      </c>
      <c r="J30" s="60">
        <f t="shared" si="10"/>
        <v>0</v>
      </c>
      <c r="K30" s="60">
        <f t="shared" si="10"/>
        <v>0</v>
      </c>
      <c r="L30" s="60">
        <f t="shared" si="10"/>
        <v>0</v>
      </c>
      <c r="M30" s="60">
        <f t="shared" si="10"/>
        <v>0</v>
      </c>
      <c r="N30" s="60">
        <f t="shared" si="10"/>
        <v>0</v>
      </c>
      <c r="O30" s="60">
        <f t="shared" si="10"/>
        <v>0</v>
      </c>
      <c r="P30" s="60">
        <f t="shared" si="10"/>
        <v>0</v>
      </c>
      <c r="Q30" s="60">
        <f t="shared" ref="Q30:AI30" si="11">Q31+Q32+Q33+Q34</f>
        <v>0</v>
      </c>
      <c r="R30" s="60">
        <f t="shared" si="11"/>
        <v>0</v>
      </c>
      <c r="S30" s="60">
        <f t="shared" si="11"/>
        <v>0</v>
      </c>
      <c r="T30" s="60">
        <f t="shared" si="11"/>
        <v>0</v>
      </c>
      <c r="U30" s="60">
        <f t="shared" si="11"/>
        <v>0</v>
      </c>
      <c r="V30" s="60">
        <f t="shared" si="11"/>
        <v>0</v>
      </c>
      <c r="W30" s="60">
        <f t="shared" si="11"/>
        <v>0</v>
      </c>
      <c r="X30" s="60">
        <f t="shared" si="11"/>
        <v>0</v>
      </c>
      <c r="Y30" s="60">
        <f t="shared" si="11"/>
        <v>0</v>
      </c>
      <c r="Z30" s="60">
        <f t="shared" si="11"/>
        <v>0</v>
      </c>
      <c r="AA30" s="60">
        <f t="shared" si="11"/>
        <v>0</v>
      </c>
      <c r="AB30" s="60">
        <f t="shared" si="11"/>
        <v>0</v>
      </c>
      <c r="AC30" s="60">
        <f t="shared" si="11"/>
        <v>0</v>
      </c>
      <c r="AD30" s="60">
        <f t="shared" si="11"/>
        <v>0</v>
      </c>
      <c r="AE30" s="60">
        <f t="shared" si="11"/>
        <v>0</v>
      </c>
      <c r="AF30" s="60">
        <f t="shared" si="11"/>
        <v>0</v>
      </c>
      <c r="AG30" s="60">
        <f t="shared" si="11"/>
        <v>0</v>
      </c>
      <c r="AH30" s="60">
        <f t="shared" si="11"/>
        <v>0</v>
      </c>
      <c r="AI30" s="60">
        <f t="shared" si="11"/>
        <v>0</v>
      </c>
    </row>
    <row r="31" spans="1:35">
      <c r="A31" s="42" t="s">
        <v>109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</row>
    <row r="32" spans="1:35">
      <c r="A32" s="42" t="s">
        <v>110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</row>
    <row r="33" spans="1:35">
      <c r="A33" s="42" t="s">
        <v>111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</row>
    <row r="34" spans="1:35">
      <c r="A34" s="42" t="s">
        <v>112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</row>
    <row r="35" spans="1:35">
      <c r="A35" s="58" t="s">
        <v>102</v>
      </c>
      <c r="B35" s="60">
        <f>B36+B37+B39</f>
        <v>0</v>
      </c>
      <c r="C35" s="60">
        <f t="shared" ref="C35:P35" si="12">C36+C37+C39</f>
        <v>0</v>
      </c>
      <c r="D35" s="60">
        <f t="shared" si="12"/>
        <v>0</v>
      </c>
      <c r="E35" s="60">
        <f t="shared" si="12"/>
        <v>0</v>
      </c>
      <c r="F35" s="60">
        <f t="shared" si="12"/>
        <v>0</v>
      </c>
      <c r="G35" s="60">
        <f t="shared" si="12"/>
        <v>0</v>
      </c>
      <c r="H35" s="60">
        <f t="shared" si="12"/>
        <v>0</v>
      </c>
      <c r="I35" s="60">
        <f t="shared" si="12"/>
        <v>0</v>
      </c>
      <c r="J35" s="60">
        <f t="shared" si="12"/>
        <v>0</v>
      </c>
      <c r="K35" s="60">
        <f t="shared" si="12"/>
        <v>0</v>
      </c>
      <c r="L35" s="60">
        <f t="shared" si="12"/>
        <v>0</v>
      </c>
      <c r="M35" s="60">
        <f t="shared" si="12"/>
        <v>0</v>
      </c>
      <c r="N35" s="60">
        <f t="shared" si="12"/>
        <v>0</v>
      </c>
      <c r="O35" s="60">
        <f t="shared" si="12"/>
        <v>0</v>
      </c>
      <c r="P35" s="60">
        <f t="shared" si="12"/>
        <v>0</v>
      </c>
      <c r="Q35" s="60">
        <f t="shared" ref="Q35:AI35" si="13">Q36+Q37+Q39</f>
        <v>0</v>
      </c>
      <c r="R35" s="60">
        <f t="shared" si="13"/>
        <v>0</v>
      </c>
      <c r="S35" s="60">
        <f t="shared" si="13"/>
        <v>0</v>
      </c>
      <c r="T35" s="60">
        <f t="shared" si="13"/>
        <v>0</v>
      </c>
      <c r="U35" s="60">
        <f t="shared" si="13"/>
        <v>0</v>
      </c>
      <c r="V35" s="60">
        <f t="shared" si="13"/>
        <v>0</v>
      </c>
      <c r="W35" s="60">
        <f t="shared" si="13"/>
        <v>0</v>
      </c>
      <c r="X35" s="60">
        <f t="shared" si="13"/>
        <v>0</v>
      </c>
      <c r="Y35" s="60">
        <f t="shared" si="13"/>
        <v>0</v>
      </c>
      <c r="Z35" s="60">
        <f t="shared" si="13"/>
        <v>0</v>
      </c>
      <c r="AA35" s="60">
        <f t="shared" si="13"/>
        <v>0</v>
      </c>
      <c r="AB35" s="60">
        <f t="shared" si="13"/>
        <v>0</v>
      </c>
      <c r="AC35" s="60">
        <f t="shared" si="13"/>
        <v>0</v>
      </c>
      <c r="AD35" s="60">
        <f t="shared" si="13"/>
        <v>0</v>
      </c>
      <c r="AE35" s="60">
        <f t="shared" si="13"/>
        <v>0</v>
      </c>
      <c r="AF35" s="60">
        <f t="shared" si="13"/>
        <v>0</v>
      </c>
      <c r="AG35" s="60">
        <f t="shared" si="13"/>
        <v>0</v>
      </c>
      <c r="AH35" s="60">
        <f t="shared" si="13"/>
        <v>0</v>
      </c>
      <c r="AI35" s="60">
        <f t="shared" si="13"/>
        <v>0</v>
      </c>
    </row>
    <row r="36" spans="1:35">
      <c r="A36" s="42" t="s">
        <v>113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</row>
    <row r="37" spans="1:35">
      <c r="A37" s="42" t="s">
        <v>114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</row>
    <row r="38" spans="1:35">
      <c r="A38" s="42" t="s">
        <v>115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</row>
    <row r="39" spans="1:35">
      <c r="A39" s="42" t="s">
        <v>116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</row>
    <row r="40" spans="1:35">
      <c r="A40" s="58" t="s">
        <v>117</v>
      </c>
      <c r="B40" s="60">
        <f>B30-B35</f>
        <v>0</v>
      </c>
      <c r="C40" s="60">
        <f t="shared" ref="C40:P40" si="14">C30-C35</f>
        <v>0</v>
      </c>
      <c r="D40" s="60">
        <f t="shared" si="14"/>
        <v>0</v>
      </c>
      <c r="E40" s="60">
        <f t="shared" si="14"/>
        <v>0</v>
      </c>
      <c r="F40" s="60">
        <f t="shared" si="14"/>
        <v>0</v>
      </c>
      <c r="G40" s="60">
        <f t="shared" si="14"/>
        <v>0</v>
      </c>
      <c r="H40" s="60">
        <f t="shared" si="14"/>
        <v>0</v>
      </c>
      <c r="I40" s="60">
        <f t="shared" si="14"/>
        <v>0</v>
      </c>
      <c r="J40" s="60">
        <f t="shared" si="14"/>
        <v>0</v>
      </c>
      <c r="K40" s="60">
        <f t="shared" si="14"/>
        <v>0</v>
      </c>
      <c r="L40" s="60">
        <f t="shared" si="14"/>
        <v>0</v>
      </c>
      <c r="M40" s="60">
        <f t="shared" si="14"/>
        <v>0</v>
      </c>
      <c r="N40" s="60">
        <f t="shared" si="14"/>
        <v>0</v>
      </c>
      <c r="O40" s="60">
        <f t="shared" si="14"/>
        <v>0</v>
      </c>
      <c r="P40" s="60">
        <f t="shared" si="14"/>
        <v>0</v>
      </c>
      <c r="Q40" s="60">
        <f t="shared" ref="Q40:AI40" si="15">Q30-Q35</f>
        <v>0</v>
      </c>
      <c r="R40" s="60">
        <f t="shared" si="15"/>
        <v>0</v>
      </c>
      <c r="S40" s="60">
        <f t="shared" si="15"/>
        <v>0</v>
      </c>
      <c r="T40" s="60">
        <f t="shared" si="15"/>
        <v>0</v>
      </c>
      <c r="U40" s="60">
        <f t="shared" si="15"/>
        <v>0</v>
      </c>
      <c r="V40" s="60">
        <f t="shared" si="15"/>
        <v>0</v>
      </c>
      <c r="W40" s="60">
        <f t="shared" si="15"/>
        <v>0</v>
      </c>
      <c r="X40" s="60">
        <f t="shared" si="15"/>
        <v>0</v>
      </c>
      <c r="Y40" s="60">
        <f t="shared" si="15"/>
        <v>0</v>
      </c>
      <c r="Z40" s="60">
        <f t="shared" si="15"/>
        <v>0</v>
      </c>
      <c r="AA40" s="60">
        <f t="shared" si="15"/>
        <v>0</v>
      </c>
      <c r="AB40" s="60">
        <f t="shared" si="15"/>
        <v>0</v>
      </c>
      <c r="AC40" s="60">
        <f t="shared" si="15"/>
        <v>0</v>
      </c>
      <c r="AD40" s="60">
        <f t="shared" si="15"/>
        <v>0</v>
      </c>
      <c r="AE40" s="60">
        <f t="shared" si="15"/>
        <v>0</v>
      </c>
      <c r="AF40" s="60">
        <f t="shared" si="15"/>
        <v>0</v>
      </c>
      <c r="AG40" s="60">
        <f t="shared" si="15"/>
        <v>0</v>
      </c>
      <c r="AH40" s="60">
        <f t="shared" si="15"/>
        <v>0</v>
      </c>
      <c r="AI40" s="60">
        <f t="shared" si="15"/>
        <v>0</v>
      </c>
    </row>
    <row r="41" spans="1:35">
      <c r="A41" s="58" t="s">
        <v>118</v>
      </c>
      <c r="B41" s="60">
        <f>B16+B28+B40</f>
        <v>0</v>
      </c>
      <c r="C41" s="60">
        <f t="shared" ref="C41:P41" si="16">C16+C28+C40</f>
        <v>0</v>
      </c>
      <c r="D41" s="60">
        <f t="shared" si="16"/>
        <v>0</v>
      </c>
      <c r="E41" s="60">
        <f t="shared" si="16"/>
        <v>0</v>
      </c>
      <c r="F41" s="60">
        <f t="shared" si="16"/>
        <v>0</v>
      </c>
      <c r="G41" s="60">
        <f t="shared" si="16"/>
        <v>0</v>
      </c>
      <c r="H41" s="60">
        <f t="shared" si="16"/>
        <v>0</v>
      </c>
      <c r="I41" s="60">
        <f t="shared" si="16"/>
        <v>0</v>
      </c>
      <c r="J41" s="60">
        <f t="shared" si="16"/>
        <v>0</v>
      </c>
      <c r="K41" s="60">
        <f t="shared" si="16"/>
        <v>0</v>
      </c>
      <c r="L41" s="60">
        <f t="shared" si="16"/>
        <v>0</v>
      </c>
      <c r="M41" s="60">
        <f t="shared" si="16"/>
        <v>0</v>
      </c>
      <c r="N41" s="60">
        <f t="shared" si="16"/>
        <v>0</v>
      </c>
      <c r="O41" s="60">
        <f t="shared" si="16"/>
        <v>0</v>
      </c>
      <c r="P41" s="60">
        <f t="shared" si="16"/>
        <v>0</v>
      </c>
      <c r="Q41" s="60">
        <f t="shared" ref="Q41:AI41" si="17">Q16+Q28+Q40</f>
        <v>0</v>
      </c>
      <c r="R41" s="60">
        <f t="shared" si="17"/>
        <v>0</v>
      </c>
      <c r="S41" s="60">
        <f t="shared" si="17"/>
        <v>0</v>
      </c>
      <c r="T41" s="60">
        <f t="shared" si="17"/>
        <v>0</v>
      </c>
      <c r="U41" s="60">
        <f t="shared" si="17"/>
        <v>0</v>
      </c>
      <c r="V41" s="60">
        <f t="shared" si="17"/>
        <v>0</v>
      </c>
      <c r="W41" s="60">
        <f t="shared" si="17"/>
        <v>0</v>
      </c>
      <c r="X41" s="60">
        <f t="shared" si="17"/>
        <v>0</v>
      </c>
      <c r="Y41" s="60">
        <f t="shared" si="17"/>
        <v>0</v>
      </c>
      <c r="Z41" s="60">
        <f t="shared" si="17"/>
        <v>0</v>
      </c>
      <c r="AA41" s="60">
        <f t="shared" si="17"/>
        <v>0</v>
      </c>
      <c r="AB41" s="60">
        <f t="shared" si="17"/>
        <v>0</v>
      </c>
      <c r="AC41" s="60">
        <f t="shared" si="17"/>
        <v>0</v>
      </c>
      <c r="AD41" s="60">
        <f t="shared" si="17"/>
        <v>0</v>
      </c>
      <c r="AE41" s="60">
        <f t="shared" si="17"/>
        <v>0</v>
      </c>
      <c r="AF41" s="60">
        <f t="shared" si="17"/>
        <v>0</v>
      </c>
      <c r="AG41" s="60">
        <f t="shared" si="17"/>
        <v>0</v>
      </c>
      <c r="AH41" s="60">
        <f t="shared" si="17"/>
        <v>0</v>
      </c>
      <c r="AI41" s="60">
        <f t="shared" si="17"/>
        <v>0</v>
      </c>
    </row>
    <row r="42" spans="1:35">
      <c r="A42" s="41" t="s">
        <v>119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</row>
    <row r="43" spans="1:35">
      <c r="A43" s="58" t="s">
        <v>120</v>
      </c>
      <c r="B43" s="60">
        <f>B41+B42</f>
        <v>0</v>
      </c>
      <c r="C43" s="60">
        <f t="shared" ref="C43:P43" si="18">C41+C42</f>
        <v>0</v>
      </c>
      <c r="D43" s="60">
        <f t="shared" si="18"/>
        <v>0</v>
      </c>
      <c r="E43" s="60">
        <f t="shared" si="18"/>
        <v>0</v>
      </c>
      <c r="F43" s="60">
        <f t="shared" si="18"/>
        <v>0</v>
      </c>
      <c r="G43" s="60">
        <f t="shared" si="18"/>
        <v>0</v>
      </c>
      <c r="H43" s="60">
        <f t="shared" si="18"/>
        <v>0</v>
      </c>
      <c r="I43" s="60">
        <f t="shared" si="18"/>
        <v>0</v>
      </c>
      <c r="J43" s="60">
        <f t="shared" si="18"/>
        <v>0</v>
      </c>
      <c r="K43" s="60">
        <f t="shared" si="18"/>
        <v>0</v>
      </c>
      <c r="L43" s="60">
        <f t="shared" si="18"/>
        <v>0</v>
      </c>
      <c r="M43" s="60">
        <f t="shared" si="18"/>
        <v>0</v>
      </c>
      <c r="N43" s="60">
        <f t="shared" si="18"/>
        <v>0</v>
      </c>
      <c r="O43" s="60">
        <f t="shared" si="18"/>
        <v>0</v>
      </c>
      <c r="P43" s="60">
        <f t="shared" si="18"/>
        <v>0</v>
      </c>
      <c r="Q43" s="60">
        <f t="shared" ref="Q43:AI43" si="19">Q41+Q42</f>
        <v>0</v>
      </c>
      <c r="R43" s="60">
        <f t="shared" si="19"/>
        <v>0</v>
      </c>
      <c r="S43" s="60">
        <f t="shared" si="19"/>
        <v>0</v>
      </c>
      <c r="T43" s="60">
        <f t="shared" si="19"/>
        <v>0</v>
      </c>
      <c r="U43" s="60">
        <f t="shared" si="19"/>
        <v>0</v>
      </c>
      <c r="V43" s="60">
        <f t="shared" si="19"/>
        <v>0</v>
      </c>
      <c r="W43" s="60">
        <f t="shared" si="19"/>
        <v>0</v>
      </c>
      <c r="X43" s="60">
        <f t="shared" si="19"/>
        <v>0</v>
      </c>
      <c r="Y43" s="60">
        <f t="shared" si="19"/>
        <v>0</v>
      </c>
      <c r="Z43" s="60">
        <f t="shared" si="19"/>
        <v>0</v>
      </c>
      <c r="AA43" s="60">
        <f t="shared" si="19"/>
        <v>0</v>
      </c>
      <c r="AB43" s="60">
        <f t="shared" si="19"/>
        <v>0</v>
      </c>
      <c r="AC43" s="60">
        <f t="shared" si="19"/>
        <v>0</v>
      </c>
      <c r="AD43" s="60">
        <f t="shared" si="19"/>
        <v>0</v>
      </c>
      <c r="AE43" s="60">
        <f t="shared" si="19"/>
        <v>0</v>
      </c>
      <c r="AF43" s="60">
        <f t="shared" si="19"/>
        <v>0</v>
      </c>
      <c r="AG43" s="60">
        <f t="shared" si="19"/>
        <v>0</v>
      </c>
      <c r="AH43" s="60">
        <f t="shared" si="19"/>
        <v>0</v>
      </c>
      <c r="AI43" s="60">
        <f t="shared" si="19"/>
        <v>0</v>
      </c>
    </row>
  </sheetData>
  <sheetProtection algorithmName="SHA-512" hashValue="TrDWG9BN1L5xgaY+q/WB2DCT4mUrtcWgDzBYFbuuDHS410wixYaSR8CklB6k30IAZ+k1sbgeqJljyuoonGG72A==" saltValue="gip1EBXrL1MpPeplyPDD5A==" spinCount="100000" sheet="1" selectLockedCells="1"/>
  <protectedRanges>
    <protectedRange sqref="B36:AI39 B31:AI34 B24:AI27 B10:AI15 B19:AI22 B42:AI42" name="Rozstęp3"/>
    <protectedRange sqref="B36:AI39 B31:AI34 B24:AI27 B19:AI22 B10:AI15 B42:AI42" name="Rozstęp1"/>
    <protectedRange sqref="B36:AI39 B24:AI27 B19:AI22 B10:AI15 B31:AI34 B42:AI42" name="Rozstęp2"/>
    <protectedRange sqref="B36:AI39 B31:AI34 B19:AI22 B10:AI15 B24:AI27 B42:AI42" name="Rozstęp4"/>
  </protectedRanges>
  <pageMargins left="0.7" right="0.7" top="0.75" bottom="0.75" header="0.3" footer="0.3"/>
  <pageSetup paperSize="9" scale="71" fitToWidth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AA61A-804A-414B-BCDD-0DB0F18A2B5D}">
  <sheetPr codeName="Arkusz10"/>
  <dimension ref="A1:AI25"/>
  <sheetViews>
    <sheetView showGridLines="0" zoomScale="80" zoomScaleNormal="80" workbookViewId="0">
      <pane xSplit="1" topLeftCell="B1" activePane="topRight" state="frozen"/>
      <selection pane="topRight" activeCell="J27" sqref="J27"/>
    </sheetView>
  </sheetViews>
  <sheetFormatPr defaultRowHeight="15"/>
  <cols>
    <col min="1" max="1" width="48.85546875" style="3" customWidth="1"/>
    <col min="2" max="35" width="16.42578125" style="3" customWidth="1"/>
    <col min="36" max="16384" width="9.140625" style="3"/>
  </cols>
  <sheetData>
    <row r="1" spans="1:35" ht="15.75">
      <c r="A1" s="152"/>
      <c r="B1" s="152"/>
      <c r="C1" s="152"/>
      <c r="D1" s="152"/>
      <c r="E1" s="152"/>
      <c r="F1" s="152"/>
      <c r="G1" s="152" t="s">
        <v>140</v>
      </c>
      <c r="H1" s="152"/>
      <c r="I1" s="152"/>
      <c r="J1" s="152"/>
      <c r="K1" s="152"/>
      <c r="L1" s="152"/>
      <c r="M1" s="152"/>
      <c r="N1" s="152"/>
      <c r="O1" s="152"/>
      <c r="P1" s="152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</row>
    <row r="2" spans="1:35">
      <c r="A2" s="8" t="s">
        <v>58</v>
      </c>
      <c r="B2" s="18" t="str">
        <f>IF('Informacje podstawowe'!$C$6="","",'Informacje podstawowe'!$C$6)</f>
        <v/>
      </c>
      <c r="C2" s="9"/>
      <c r="D2" s="9"/>
      <c r="E2" s="9"/>
      <c r="F2" s="9"/>
      <c r="G2" s="9"/>
      <c r="H2" s="9"/>
      <c r="I2" s="9"/>
      <c r="J2" s="9"/>
      <c r="K2" s="9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5">
      <c r="A3" s="28" t="s">
        <v>269</v>
      </c>
      <c r="B3" s="19"/>
      <c r="C3" s="19"/>
      <c r="D3" s="19"/>
      <c r="E3" s="19"/>
      <c r="F3" s="19"/>
      <c r="G3" s="19"/>
      <c r="H3" s="19"/>
      <c r="I3" s="19"/>
      <c r="J3" s="12"/>
      <c r="K3" s="12"/>
      <c r="L3" s="13"/>
      <c r="M3" s="11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5" ht="15" customHeight="1">
      <c r="A4" s="194"/>
      <c r="B4" s="197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 t="s">
        <v>57</v>
      </c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9"/>
    </row>
    <row r="5" spans="1:35" ht="15" customHeight="1">
      <c r="A5" s="196" t="s">
        <v>213</v>
      </c>
      <c r="B5" s="193" t="s">
        <v>56</v>
      </c>
      <c r="C5" s="65" t="s">
        <v>55</v>
      </c>
      <c r="D5" s="65" t="s">
        <v>59</v>
      </c>
      <c r="E5" s="36" t="s">
        <v>382</v>
      </c>
      <c r="F5" s="65" t="s">
        <v>52</v>
      </c>
      <c r="G5" s="65" t="s">
        <v>51</v>
      </c>
      <c r="H5" s="65" t="s">
        <v>50</v>
      </c>
      <c r="I5" s="65" t="s">
        <v>49</v>
      </c>
      <c r="J5" s="65" t="s">
        <v>48</v>
      </c>
      <c r="K5" s="65" t="s">
        <v>47</v>
      </c>
      <c r="L5" s="65" t="s">
        <v>46</v>
      </c>
      <c r="M5" s="65" t="s">
        <v>45</v>
      </c>
      <c r="N5" s="65" t="s">
        <v>44</v>
      </c>
      <c r="O5" s="65" t="s">
        <v>43</v>
      </c>
      <c r="P5" s="65" t="s">
        <v>42</v>
      </c>
      <c r="Q5" s="65" t="s">
        <v>357</v>
      </c>
      <c r="R5" s="65" t="s">
        <v>358</v>
      </c>
      <c r="S5" s="65" t="s">
        <v>359</v>
      </c>
      <c r="T5" s="65" t="s">
        <v>360</v>
      </c>
      <c r="U5" s="65" t="s">
        <v>361</v>
      </c>
      <c r="V5" s="65" t="s">
        <v>362</v>
      </c>
      <c r="W5" s="65" t="s">
        <v>363</v>
      </c>
      <c r="X5" s="65" t="s">
        <v>364</v>
      </c>
      <c r="Y5" s="65" t="s">
        <v>365</v>
      </c>
      <c r="Z5" s="65" t="s">
        <v>366</v>
      </c>
      <c r="AA5" s="65" t="s">
        <v>367</v>
      </c>
      <c r="AB5" s="65" t="s">
        <v>368</v>
      </c>
      <c r="AC5" s="65" t="s">
        <v>369</v>
      </c>
      <c r="AD5" s="65" t="s">
        <v>370</v>
      </c>
      <c r="AE5" s="65" t="s">
        <v>371</v>
      </c>
      <c r="AF5" s="65" t="s">
        <v>372</v>
      </c>
      <c r="AG5" s="65" t="s">
        <v>373</v>
      </c>
      <c r="AH5" s="65" t="s">
        <v>374</v>
      </c>
      <c r="AI5" s="65" t="s">
        <v>375</v>
      </c>
    </row>
    <row r="6" spans="1:35" ht="15" customHeight="1">
      <c r="A6" s="195"/>
      <c r="B6" s="37" t="str">
        <f>'Informacje podstawowe'!C30</f>
        <v/>
      </c>
      <c r="C6" s="37" t="str">
        <f>'Informacje podstawowe'!D30</f>
        <v/>
      </c>
      <c r="D6" s="37" t="str">
        <f>'Informacje podstawowe'!E30</f>
        <v/>
      </c>
      <c r="E6" s="37" t="str">
        <f>'Informacje podstawowe'!F30</f>
        <v/>
      </c>
      <c r="F6" s="37" t="str">
        <f>'Informacje podstawowe'!G30</f>
        <v/>
      </c>
      <c r="G6" s="37" t="str">
        <f>'Informacje podstawowe'!H30</f>
        <v/>
      </c>
      <c r="H6" s="37" t="str">
        <f>'Informacje podstawowe'!I30</f>
        <v/>
      </c>
      <c r="I6" s="37" t="str">
        <f>'Informacje podstawowe'!J30</f>
        <v/>
      </c>
      <c r="J6" s="37" t="str">
        <f>'Informacje podstawowe'!K30</f>
        <v/>
      </c>
      <c r="K6" s="37" t="str">
        <f>'Informacje podstawowe'!L30</f>
        <v/>
      </c>
      <c r="L6" s="37" t="str">
        <f>'Informacje podstawowe'!M30</f>
        <v/>
      </c>
      <c r="M6" s="37" t="str">
        <f>'Informacje podstawowe'!N30</f>
        <v/>
      </c>
      <c r="N6" s="37" t="str">
        <f>'Informacje podstawowe'!O30</f>
        <v/>
      </c>
      <c r="O6" s="37" t="str">
        <f>'Informacje podstawowe'!P30</f>
        <v/>
      </c>
      <c r="P6" s="37" t="str">
        <f>'Informacje podstawowe'!Q30</f>
        <v/>
      </c>
      <c r="Q6" s="37" t="str">
        <f>'Informacje podstawowe'!R30</f>
        <v/>
      </c>
      <c r="R6" s="37" t="str">
        <f>'Informacje podstawowe'!S30</f>
        <v/>
      </c>
      <c r="S6" s="37" t="str">
        <f>'Informacje podstawowe'!T30</f>
        <v/>
      </c>
      <c r="T6" s="37" t="str">
        <f>'Informacje podstawowe'!U30</f>
        <v/>
      </c>
      <c r="U6" s="37" t="str">
        <f>'Informacje podstawowe'!V30</f>
        <v/>
      </c>
      <c r="V6" s="37" t="str">
        <f>'Informacje podstawowe'!W30</f>
        <v/>
      </c>
      <c r="W6" s="37" t="str">
        <f>'Informacje podstawowe'!X30</f>
        <v/>
      </c>
      <c r="X6" s="37" t="str">
        <f>'Informacje podstawowe'!Y30</f>
        <v/>
      </c>
      <c r="Y6" s="37" t="str">
        <f>'Informacje podstawowe'!Z30</f>
        <v/>
      </c>
      <c r="Z6" s="37" t="str">
        <f>'Informacje podstawowe'!AA30</f>
        <v/>
      </c>
      <c r="AA6" s="37" t="str">
        <f>'Informacje podstawowe'!AB30</f>
        <v/>
      </c>
      <c r="AB6" s="37" t="str">
        <f>'Informacje podstawowe'!AC30</f>
        <v/>
      </c>
      <c r="AC6" s="37" t="str">
        <f>'Informacje podstawowe'!AD30</f>
        <v/>
      </c>
      <c r="AD6" s="37" t="str">
        <f>'Informacje podstawowe'!AE30</f>
        <v/>
      </c>
      <c r="AE6" s="37" t="str">
        <f>'Informacje podstawowe'!AF30</f>
        <v/>
      </c>
      <c r="AF6" s="37" t="str">
        <f>'Informacje podstawowe'!AG30</f>
        <v/>
      </c>
      <c r="AG6" s="37" t="str">
        <f>'Informacje podstawowe'!AH30</f>
        <v/>
      </c>
      <c r="AH6" s="37" t="str">
        <f>'Informacje podstawowe'!AI30</f>
        <v/>
      </c>
      <c r="AI6" s="37" t="str">
        <f>'Informacje podstawowe'!AJ30</f>
        <v/>
      </c>
    </row>
    <row r="7" spans="1:35">
      <c r="A7" s="66" t="s">
        <v>121</v>
      </c>
      <c r="B7" s="200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2"/>
    </row>
    <row r="8" spans="1:35">
      <c r="A8" s="67" t="s">
        <v>122</v>
      </c>
      <c r="B8" s="68" t="str">
        <f>IF('Bilans z projektem'!B38=0,"",('Bilans z projektem'!B18-'Bilans z projektem'!B25)/'Bilans z projektem'!B38)</f>
        <v/>
      </c>
      <c r="C8" s="68" t="str">
        <f>IF('Bilans z projektem'!C38=0,"",('Bilans z projektem'!C18-'Bilans z projektem'!C25)/'Bilans z projektem'!C38)</f>
        <v/>
      </c>
      <c r="D8" s="68" t="str">
        <f>IF('Bilans z projektem'!D38=0,"",('Bilans z projektem'!D18-'Bilans z projektem'!D25)/'Bilans z projektem'!D38)</f>
        <v/>
      </c>
      <c r="E8" s="68" t="str">
        <f>IF('Bilans z projektem'!E38=0,"",('Bilans z projektem'!E18-'Bilans z projektem'!E25)/'Bilans z projektem'!E38)</f>
        <v/>
      </c>
      <c r="F8" s="68" t="str">
        <f>IF('Bilans z projektem'!F38=0,"",('Bilans z projektem'!F18-'Bilans z projektem'!F25)/'Bilans z projektem'!F38)</f>
        <v/>
      </c>
      <c r="G8" s="68" t="str">
        <f>IF('Bilans z projektem'!G38=0,"",('Bilans z projektem'!G18-'Bilans z projektem'!G25)/'Bilans z projektem'!G38)</f>
        <v/>
      </c>
      <c r="H8" s="68" t="str">
        <f>IF('Bilans z projektem'!H38=0,"",('Bilans z projektem'!H18-'Bilans z projektem'!H25)/'Bilans z projektem'!H38)</f>
        <v/>
      </c>
      <c r="I8" s="68" t="str">
        <f>IF('Bilans z projektem'!I38=0,"",('Bilans z projektem'!I18-'Bilans z projektem'!I25)/'Bilans z projektem'!I38)</f>
        <v/>
      </c>
      <c r="J8" s="68" t="str">
        <f>IF('Bilans z projektem'!J38=0,"",('Bilans z projektem'!J18-'Bilans z projektem'!J25)/'Bilans z projektem'!J38)</f>
        <v/>
      </c>
      <c r="K8" s="68" t="str">
        <f>IF('Bilans z projektem'!K38=0,"",('Bilans z projektem'!K18-'Bilans z projektem'!K25)/'Bilans z projektem'!K38)</f>
        <v/>
      </c>
      <c r="L8" s="68" t="str">
        <f>IF('Bilans z projektem'!L38=0,"",('Bilans z projektem'!L18-'Bilans z projektem'!L25)/'Bilans z projektem'!L38)</f>
        <v/>
      </c>
      <c r="M8" s="68" t="str">
        <f>IF('Bilans z projektem'!M38=0,"",('Bilans z projektem'!M18-'Bilans z projektem'!M25)/'Bilans z projektem'!M38)</f>
        <v/>
      </c>
      <c r="N8" s="68" t="str">
        <f>IF('Bilans z projektem'!N38=0,"",('Bilans z projektem'!N18-'Bilans z projektem'!N25)/'Bilans z projektem'!N38)</f>
        <v/>
      </c>
      <c r="O8" s="68" t="str">
        <f>IF('Bilans z projektem'!O38=0,"",('Bilans z projektem'!O18-'Bilans z projektem'!O25)/'Bilans z projektem'!O38)</f>
        <v/>
      </c>
      <c r="P8" s="68" t="str">
        <f>IF('Bilans z projektem'!P38=0,"",('Bilans z projektem'!P18-'Bilans z projektem'!P25)/'Bilans z projektem'!P38)</f>
        <v/>
      </c>
      <c r="Q8" s="68" t="str">
        <f>IF('Bilans z projektem'!Q38=0,"",('Bilans z projektem'!Q18-'Bilans z projektem'!Q25)/'Bilans z projektem'!Q38)</f>
        <v/>
      </c>
      <c r="R8" s="68" t="str">
        <f>IF('Bilans z projektem'!R38=0,"",('Bilans z projektem'!R18-'Bilans z projektem'!R25)/'Bilans z projektem'!R38)</f>
        <v/>
      </c>
      <c r="S8" s="68" t="str">
        <f>IF('Bilans z projektem'!S38=0,"",('Bilans z projektem'!S18-'Bilans z projektem'!S25)/'Bilans z projektem'!S38)</f>
        <v/>
      </c>
      <c r="T8" s="68" t="str">
        <f>IF('Bilans z projektem'!T38=0,"",('Bilans z projektem'!T18-'Bilans z projektem'!T25)/'Bilans z projektem'!T38)</f>
        <v/>
      </c>
      <c r="U8" s="68" t="str">
        <f>IF('Bilans z projektem'!U38=0,"",('Bilans z projektem'!U18-'Bilans z projektem'!U25)/'Bilans z projektem'!U38)</f>
        <v/>
      </c>
      <c r="V8" s="68" t="str">
        <f>IF('Bilans z projektem'!V38=0,"",('Bilans z projektem'!V18-'Bilans z projektem'!V25)/'Bilans z projektem'!V38)</f>
        <v/>
      </c>
      <c r="W8" s="68" t="str">
        <f>IF('Bilans z projektem'!W38=0,"",('Bilans z projektem'!W18-'Bilans z projektem'!W25)/'Bilans z projektem'!W38)</f>
        <v/>
      </c>
      <c r="X8" s="68" t="str">
        <f>IF('Bilans z projektem'!X38=0,"",('Bilans z projektem'!X18-'Bilans z projektem'!X25)/'Bilans z projektem'!X38)</f>
        <v/>
      </c>
      <c r="Y8" s="68" t="str">
        <f>IF('Bilans z projektem'!Y38=0,"",('Bilans z projektem'!Y18-'Bilans z projektem'!Y25)/'Bilans z projektem'!Y38)</f>
        <v/>
      </c>
      <c r="Z8" s="68" t="str">
        <f>IF('Bilans z projektem'!Z38=0,"",('Bilans z projektem'!Z18-'Bilans z projektem'!Z25)/'Bilans z projektem'!Z38)</f>
        <v/>
      </c>
      <c r="AA8" s="68" t="str">
        <f>IF('Bilans z projektem'!AA38=0,"",('Bilans z projektem'!AA18-'Bilans z projektem'!AA25)/'Bilans z projektem'!AA38)</f>
        <v/>
      </c>
      <c r="AB8" s="68" t="str">
        <f>IF('Bilans z projektem'!AB38=0,"",('Bilans z projektem'!AB18-'Bilans z projektem'!AB25)/'Bilans z projektem'!AB38)</f>
        <v/>
      </c>
      <c r="AC8" s="68" t="str">
        <f>IF('Bilans z projektem'!AC38=0,"",('Bilans z projektem'!AC18-'Bilans z projektem'!AC25)/'Bilans z projektem'!AC38)</f>
        <v/>
      </c>
      <c r="AD8" s="68" t="str">
        <f>IF('Bilans z projektem'!AD38=0,"",('Bilans z projektem'!AD18-'Bilans z projektem'!AD25)/'Bilans z projektem'!AD38)</f>
        <v/>
      </c>
      <c r="AE8" s="68" t="str">
        <f>IF('Bilans z projektem'!AE38=0,"",('Bilans z projektem'!AE18-'Bilans z projektem'!AE25)/'Bilans z projektem'!AE38)</f>
        <v/>
      </c>
      <c r="AF8" s="68" t="str">
        <f>IF('Bilans z projektem'!AF38=0,"",('Bilans z projektem'!AF18-'Bilans z projektem'!AF25)/'Bilans z projektem'!AF38)</f>
        <v/>
      </c>
      <c r="AG8" s="68" t="str">
        <f>IF('Bilans z projektem'!AG38=0,"",('Bilans z projektem'!AG18-'Bilans z projektem'!AG25)/'Bilans z projektem'!AG38)</f>
        <v/>
      </c>
      <c r="AH8" s="68" t="str">
        <f>IF('Bilans z projektem'!AH38=0,"",('Bilans z projektem'!AH18-'Bilans z projektem'!AH25)/'Bilans z projektem'!AH38)</f>
        <v/>
      </c>
      <c r="AI8" s="68" t="str">
        <f>IF('Bilans z projektem'!AI38=0,"",('Bilans z projektem'!AI18-'Bilans z projektem'!AI25)/'Bilans z projektem'!AI38)</f>
        <v/>
      </c>
    </row>
    <row r="9" spans="1:35">
      <c r="A9" s="67" t="s">
        <v>123</v>
      </c>
      <c r="B9" s="68" t="str">
        <f>IF('Bilans z projektem'!B38=0,"",('Bilans z projektem'!B18-'Bilans z projektem'!B25-'Bilans z projektem'!B19)/'Bilans z projektem'!B38)</f>
        <v/>
      </c>
      <c r="C9" s="68" t="str">
        <f>IF('Bilans z projektem'!C38=0,"",('Bilans z projektem'!C18-'Bilans z projektem'!C25-'Bilans z projektem'!C19)/'Bilans z projektem'!C38)</f>
        <v/>
      </c>
      <c r="D9" s="68" t="str">
        <f>IF('Bilans z projektem'!D38=0,"",('Bilans z projektem'!D18-'Bilans z projektem'!D25-'Bilans z projektem'!D19)/'Bilans z projektem'!D38)</f>
        <v/>
      </c>
      <c r="E9" s="68" t="str">
        <f>IF('Bilans z projektem'!E38=0,"",('Bilans z projektem'!E18-'Bilans z projektem'!E25-'Bilans z projektem'!E19)/'Bilans z projektem'!E38)</f>
        <v/>
      </c>
      <c r="F9" s="68" t="str">
        <f>IF('Bilans z projektem'!F38=0,"",('Bilans z projektem'!F18-'Bilans z projektem'!F25-'Bilans z projektem'!F19)/'Bilans z projektem'!F38)</f>
        <v/>
      </c>
      <c r="G9" s="68" t="str">
        <f>IF('Bilans z projektem'!G38=0,"",('Bilans z projektem'!G18-'Bilans z projektem'!G25-'Bilans z projektem'!G19)/'Bilans z projektem'!G38)</f>
        <v/>
      </c>
      <c r="H9" s="68" t="str">
        <f>IF('Bilans z projektem'!H38=0,"",('Bilans z projektem'!H18-'Bilans z projektem'!H25-'Bilans z projektem'!H19)/'Bilans z projektem'!H38)</f>
        <v/>
      </c>
      <c r="I9" s="68" t="str">
        <f>IF('Bilans z projektem'!I38=0,"",('Bilans z projektem'!I18-'Bilans z projektem'!I25-'Bilans z projektem'!I19)/'Bilans z projektem'!I38)</f>
        <v/>
      </c>
      <c r="J9" s="68" t="str">
        <f>IF('Bilans z projektem'!J38=0,"",('Bilans z projektem'!J18-'Bilans z projektem'!J25-'Bilans z projektem'!J19)/'Bilans z projektem'!J38)</f>
        <v/>
      </c>
      <c r="K9" s="68" t="str">
        <f>IF('Bilans z projektem'!K38=0,"",('Bilans z projektem'!K18-'Bilans z projektem'!K25-'Bilans z projektem'!K19)/'Bilans z projektem'!K38)</f>
        <v/>
      </c>
      <c r="L9" s="68" t="str">
        <f>IF('Bilans z projektem'!L38=0,"",('Bilans z projektem'!L18-'Bilans z projektem'!L25-'Bilans z projektem'!L19)/'Bilans z projektem'!L38)</f>
        <v/>
      </c>
      <c r="M9" s="68" t="str">
        <f>IF('Bilans z projektem'!M38=0,"",('Bilans z projektem'!M18-'Bilans z projektem'!M25-'Bilans z projektem'!M19)/'Bilans z projektem'!M38)</f>
        <v/>
      </c>
      <c r="N9" s="68" t="str">
        <f>IF('Bilans z projektem'!N38=0,"",('Bilans z projektem'!N18-'Bilans z projektem'!N25-'Bilans z projektem'!N19)/'Bilans z projektem'!N38)</f>
        <v/>
      </c>
      <c r="O9" s="68" t="str">
        <f>IF('Bilans z projektem'!O38=0,"",('Bilans z projektem'!O18-'Bilans z projektem'!O25-'Bilans z projektem'!O19)/'Bilans z projektem'!O38)</f>
        <v/>
      </c>
      <c r="P9" s="68" t="str">
        <f>IF('Bilans z projektem'!P38=0,"",('Bilans z projektem'!P18-'Bilans z projektem'!P25-'Bilans z projektem'!P19)/'Bilans z projektem'!P38)</f>
        <v/>
      </c>
      <c r="Q9" s="68" t="str">
        <f>IF('Bilans z projektem'!Q38=0,"",('Bilans z projektem'!Q18-'Bilans z projektem'!Q25-'Bilans z projektem'!Q19)/'Bilans z projektem'!Q38)</f>
        <v/>
      </c>
      <c r="R9" s="68" t="str">
        <f>IF('Bilans z projektem'!R38=0,"",('Bilans z projektem'!R18-'Bilans z projektem'!R25-'Bilans z projektem'!R19)/'Bilans z projektem'!R38)</f>
        <v/>
      </c>
      <c r="S9" s="68" t="str">
        <f>IF('Bilans z projektem'!S38=0,"",('Bilans z projektem'!S18-'Bilans z projektem'!S25-'Bilans z projektem'!S19)/'Bilans z projektem'!S38)</f>
        <v/>
      </c>
      <c r="T9" s="68" t="str">
        <f>IF('Bilans z projektem'!T38=0,"",('Bilans z projektem'!T18-'Bilans z projektem'!T25-'Bilans z projektem'!T19)/'Bilans z projektem'!T38)</f>
        <v/>
      </c>
      <c r="U9" s="68" t="str">
        <f>IF('Bilans z projektem'!U38=0,"",('Bilans z projektem'!U18-'Bilans z projektem'!U25-'Bilans z projektem'!U19)/'Bilans z projektem'!U38)</f>
        <v/>
      </c>
      <c r="V9" s="68" t="str">
        <f>IF('Bilans z projektem'!V38=0,"",('Bilans z projektem'!V18-'Bilans z projektem'!V25-'Bilans z projektem'!V19)/'Bilans z projektem'!V38)</f>
        <v/>
      </c>
      <c r="W9" s="68" t="str">
        <f>IF('Bilans z projektem'!W38=0,"",('Bilans z projektem'!W18-'Bilans z projektem'!W25-'Bilans z projektem'!W19)/'Bilans z projektem'!W38)</f>
        <v/>
      </c>
      <c r="X9" s="68" t="str">
        <f>IF('Bilans z projektem'!X38=0,"",('Bilans z projektem'!X18-'Bilans z projektem'!X25-'Bilans z projektem'!X19)/'Bilans z projektem'!X38)</f>
        <v/>
      </c>
      <c r="Y9" s="68" t="str">
        <f>IF('Bilans z projektem'!Y38=0,"",('Bilans z projektem'!Y18-'Bilans z projektem'!Y25-'Bilans z projektem'!Y19)/'Bilans z projektem'!Y38)</f>
        <v/>
      </c>
      <c r="Z9" s="68" t="str">
        <f>IF('Bilans z projektem'!Z38=0,"",('Bilans z projektem'!Z18-'Bilans z projektem'!Z25-'Bilans z projektem'!Z19)/'Bilans z projektem'!Z38)</f>
        <v/>
      </c>
      <c r="AA9" s="68" t="str">
        <f>IF('Bilans z projektem'!AA38=0,"",('Bilans z projektem'!AA18-'Bilans z projektem'!AA25-'Bilans z projektem'!AA19)/'Bilans z projektem'!AA38)</f>
        <v/>
      </c>
      <c r="AB9" s="68" t="str">
        <f>IF('Bilans z projektem'!AB38=0,"",('Bilans z projektem'!AB18-'Bilans z projektem'!AB25-'Bilans z projektem'!AB19)/'Bilans z projektem'!AB38)</f>
        <v/>
      </c>
      <c r="AC9" s="68" t="str">
        <f>IF('Bilans z projektem'!AC38=0,"",('Bilans z projektem'!AC18-'Bilans z projektem'!AC25-'Bilans z projektem'!AC19)/'Bilans z projektem'!AC38)</f>
        <v/>
      </c>
      <c r="AD9" s="68" t="str">
        <f>IF('Bilans z projektem'!AD38=0,"",('Bilans z projektem'!AD18-'Bilans z projektem'!AD25-'Bilans z projektem'!AD19)/'Bilans z projektem'!AD38)</f>
        <v/>
      </c>
      <c r="AE9" s="68" t="str">
        <f>IF('Bilans z projektem'!AE38=0,"",('Bilans z projektem'!AE18-'Bilans z projektem'!AE25-'Bilans z projektem'!AE19)/'Bilans z projektem'!AE38)</f>
        <v/>
      </c>
      <c r="AF9" s="68" t="str">
        <f>IF('Bilans z projektem'!AF38=0,"",('Bilans z projektem'!AF18-'Bilans z projektem'!AF25-'Bilans z projektem'!AF19)/'Bilans z projektem'!AF38)</f>
        <v/>
      </c>
      <c r="AG9" s="68" t="str">
        <f>IF('Bilans z projektem'!AG38=0,"",('Bilans z projektem'!AG18-'Bilans z projektem'!AG25-'Bilans z projektem'!AG19)/'Bilans z projektem'!AG38)</f>
        <v/>
      </c>
      <c r="AH9" s="68" t="str">
        <f>IF('Bilans z projektem'!AH38=0,"",('Bilans z projektem'!AH18-'Bilans z projektem'!AH25-'Bilans z projektem'!AH19)/'Bilans z projektem'!AH38)</f>
        <v/>
      </c>
      <c r="AI9" s="68" t="str">
        <f>IF('Bilans z projektem'!AI38=0,"",('Bilans z projektem'!AI18-'Bilans z projektem'!AI25-'Bilans z projektem'!AI19)/'Bilans z projektem'!AI38)</f>
        <v/>
      </c>
    </row>
    <row r="10" spans="1:35">
      <c r="A10" s="66" t="s">
        <v>124</v>
      </c>
      <c r="B10" s="200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2"/>
    </row>
    <row r="11" spans="1:35">
      <c r="A11" s="69" t="s">
        <v>125</v>
      </c>
      <c r="B11" s="68" t="str">
        <f>IF('RZiS z projektem'!B7=0,"",'Bilans z projektem'!B19*365/('RZiS z projektem'!B8+'RZiS z projektem'!B11))</f>
        <v/>
      </c>
      <c r="C11" s="68" t="str">
        <f>IF('RZiS z projektem'!C7=0,"",'Bilans z projektem'!C19*365/('RZiS z projektem'!C8+'RZiS z projektem'!C11))</f>
        <v/>
      </c>
      <c r="D11" s="68" t="str">
        <f>IF('RZiS z projektem'!D7=0,"",'Bilans z projektem'!D19*365/('RZiS z projektem'!D8+'RZiS z projektem'!D11))</f>
        <v/>
      </c>
      <c r="E11" s="68" t="str">
        <f>IF('RZiS z projektem'!E7=0,"",'Bilans z projektem'!E19*365/('RZiS z projektem'!E8+'RZiS z projektem'!E11))</f>
        <v/>
      </c>
      <c r="F11" s="68" t="str">
        <f>IF('RZiS z projektem'!F7=0,"",'Bilans z projektem'!F19*365/('RZiS z projektem'!F8+'RZiS z projektem'!F11))</f>
        <v/>
      </c>
      <c r="G11" s="68" t="str">
        <f>IF('RZiS z projektem'!G7=0,"",'Bilans z projektem'!G19*365/('RZiS z projektem'!G8+'RZiS z projektem'!G11))</f>
        <v/>
      </c>
      <c r="H11" s="68" t="str">
        <f>IF('RZiS z projektem'!H7=0,"",'Bilans z projektem'!H19*365/('RZiS z projektem'!H8+'RZiS z projektem'!H11))</f>
        <v/>
      </c>
      <c r="I11" s="68" t="str">
        <f>IF('RZiS z projektem'!I7=0,"",'Bilans z projektem'!I19*365/('RZiS z projektem'!I8+'RZiS z projektem'!I11))</f>
        <v/>
      </c>
      <c r="J11" s="68" t="str">
        <f>IF('RZiS z projektem'!J7=0,"",'Bilans z projektem'!J19*365/('RZiS z projektem'!J8+'RZiS z projektem'!J11))</f>
        <v/>
      </c>
      <c r="K11" s="68" t="str">
        <f>IF('RZiS z projektem'!K7=0,"",'Bilans z projektem'!K19*365/('RZiS z projektem'!K8+'RZiS z projektem'!K11))</f>
        <v/>
      </c>
      <c r="L11" s="68" t="str">
        <f>IF('RZiS z projektem'!L7=0,"",'Bilans z projektem'!L19*365/('RZiS z projektem'!L8+'RZiS z projektem'!L11))</f>
        <v/>
      </c>
      <c r="M11" s="68" t="str">
        <f>IF('RZiS z projektem'!M7=0,"",'Bilans z projektem'!M19*365/('RZiS z projektem'!M8+'RZiS z projektem'!M11))</f>
        <v/>
      </c>
      <c r="N11" s="68" t="str">
        <f>IF('RZiS z projektem'!N7=0,"",'Bilans z projektem'!N19*365/('RZiS z projektem'!N8+'RZiS z projektem'!N11))</f>
        <v/>
      </c>
      <c r="O11" s="68" t="str">
        <f>IF('RZiS z projektem'!O7=0,"",'Bilans z projektem'!O19*365/('RZiS z projektem'!O8+'RZiS z projektem'!O11))</f>
        <v/>
      </c>
      <c r="P11" s="68" t="str">
        <f>IF('RZiS z projektem'!P7=0,"",'Bilans z projektem'!P19*365/('RZiS z projektem'!P8+'RZiS z projektem'!P11))</f>
        <v/>
      </c>
      <c r="Q11" s="68" t="str">
        <f>IF('RZiS z projektem'!Q7=0,"",'Bilans z projektem'!Q19*365/('RZiS z projektem'!Q8+'RZiS z projektem'!Q11))</f>
        <v/>
      </c>
      <c r="R11" s="68" t="str">
        <f>IF('RZiS z projektem'!R7=0,"",'Bilans z projektem'!R19*365/('RZiS z projektem'!R8+'RZiS z projektem'!R11))</f>
        <v/>
      </c>
      <c r="S11" s="68" t="str">
        <f>IF('RZiS z projektem'!S7=0,"",'Bilans z projektem'!S19*365/('RZiS z projektem'!S8+'RZiS z projektem'!S11))</f>
        <v/>
      </c>
      <c r="T11" s="68" t="str">
        <f>IF('RZiS z projektem'!T7=0,"",'Bilans z projektem'!T19*365/('RZiS z projektem'!T8+'RZiS z projektem'!T11))</f>
        <v/>
      </c>
      <c r="U11" s="68" t="str">
        <f>IF('RZiS z projektem'!U7=0,"",'Bilans z projektem'!U19*365/('RZiS z projektem'!U8+'RZiS z projektem'!U11))</f>
        <v/>
      </c>
      <c r="V11" s="68" t="str">
        <f>IF('RZiS z projektem'!V7=0,"",'Bilans z projektem'!V19*365/('RZiS z projektem'!V8+'RZiS z projektem'!V11))</f>
        <v/>
      </c>
      <c r="W11" s="68" t="str">
        <f>IF('RZiS z projektem'!W7=0,"",'Bilans z projektem'!W19*365/('RZiS z projektem'!W8+'RZiS z projektem'!W11))</f>
        <v/>
      </c>
      <c r="X11" s="68" t="str">
        <f>IF('RZiS z projektem'!X7=0,"",'Bilans z projektem'!X19*365/('RZiS z projektem'!X8+'RZiS z projektem'!X11))</f>
        <v/>
      </c>
      <c r="Y11" s="68" t="str">
        <f>IF('RZiS z projektem'!Y7=0,"",'Bilans z projektem'!Y19*365/('RZiS z projektem'!Y8+'RZiS z projektem'!Y11))</f>
        <v/>
      </c>
      <c r="Z11" s="68" t="str">
        <f>IF('RZiS z projektem'!Z7=0,"",'Bilans z projektem'!Z19*365/('RZiS z projektem'!Z8+'RZiS z projektem'!Z11))</f>
        <v/>
      </c>
      <c r="AA11" s="68" t="str">
        <f>IF('RZiS z projektem'!AA7=0,"",'Bilans z projektem'!AA19*365/('RZiS z projektem'!AA8+'RZiS z projektem'!AA11))</f>
        <v/>
      </c>
      <c r="AB11" s="68" t="str">
        <f>IF('RZiS z projektem'!AB7=0,"",'Bilans z projektem'!AB19*365/('RZiS z projektem'!AB8+'RZiS z projektem'!AB11))</f>
        <v/>
      </c>
      <c r="AC11" s="68" t="str">
        <f>IF('RZiS z projektem'!AC7=0,"",'Bilans z projektem'!AC19*365/('RZiS z projektem'!AC8+'RZiS z projektem'!AC11))</f>
        <v/>
      </c>
      <c r="AD11" s="68" t="str">
        <f>IF('RZiS z projektem'!AD7=0,"",'Bilans z projektem'!AD19*365/('RZiS z projektem'!AD8+'RZiS z projektem'!AD11))</f>
        <v/>
      </c>
      <c r="AE11" s="68" t="str">
        <f>IF('RZiS z projektem'!AE7=0,"",'Bilans z projektem'!AE19*365/('RZiS z projektem'!AE8+'RZiS z projektem'!AE11))</f>
        <v/>
      </c>
      <c r="AF11" s="68" t="str">
        <f>IF('RZiS z projektem'!AF7=0,"",'Bilans z projektem'!AF19*365/('RZiS z projektem'!AF8+'RZiS z projektem'!AF11))</f>
        <v/>
      </c>
      <c r="AG11" s="68" t="str">
        <f>IF('RZiS z projektem'!AG7=0,"",'Bilans z projektem'!AG19*365/('RZiS z projektem'!AG8+'RZiS z projektem'!AG11))</f>
        <v/>
      </c>
      <c r="AH11" s="68" t="str">
        <f>IF('RZiS z projektem'!AH7=0,"",'Bilans z projektem'!AH19*365/('RZiS z projektem'!AH8+'RZiS z projektem'!AH11))</f>
        <v/>
      </c>
      <c r="AI11" s="68" t="str">
        <f>IF('RZiS z projektem'!AI7=0,"",'Bilans z projektem'!AI19*365/('RZiS z projektem'!AI8+'RZiS z projektem'!AI11))</f>
        <v/>
      </c>
    </row>
    <row r="12" spans="1:35">
      <c r="A12" s="69" t="s">
        <v>126</v>
      </c>
      <c r="B12" s="68" t="str">
        <f>IF('RZiS z projektem'!B7=0,"",'Bilans z projektem'!B21*365/('RZiS z projektem'!B8+'RZiS z projektem'!B11))</f>
        <v/>
      </c>
      <c r="C12" s="68" t="str">
        <f>IF('RZiS z projektem'!C7=0,"",'Bilans z projektem'!C21*365/('RZiS z projektem'!C8+'RZiS z projektem'!C11))</f>
        <v/>
      </c>
      <c r="D12" s="68" t="str">
        <f>IF('RZiS z projektem'!D7=0,"",'Bilans z projektem'!D21*365/('RZiS z projektem'!D8+'RZiS z projektem'!D11))</f>
        <v/>
      </c>
      <c r="E12" s="68" t="str">
        <f>IF('RZiS z projektem'!E7=0,"",'Bilans z projektem'!E21*365/('RZiS z projektem'!E8+'RZiS z projektem'!E11))</f>
        <v/>
      </c>
      <c r="F12" s="68" t="str">
        <f>IF('RZiS z projektem'!F7=0,"",'Bilans z projektem'!F21*365/('RZiS z projektem'!F8+'RZiS z projektem'!F11))</f>
        <v/>
      </c>
      <c r="G12" s="68" t="str">
        <f>IF('RZiS z projektem'!G7=0,"",'Bilans z projektem'!G21*365/('RZiS z projektem'!G8+'RZiS z projektem'!G11))</f>
        <v/>
      </c>
      <c r="H12" s="68" t="str">
        <f>IF('RZiS z projektem'!H7=0,"",'Bilans z projektem'!H21*365/('RZiS z projektem'!H8+'RZiS z projektem'!H11))</f>
        <v/>
      </c>
      <c r="I12" s="68" t="str">
        <f>IF('RZiS z projektem'!I7=0,"",'Bilans z projektem'!I21*365/('RZiS z projektem'!I8+'RZiS z projektem'!I11))</f>
        <v/>
      </c>
      <c r="J12" s="68" t="str">
        <f>IF('RZiS z projektem'!J7=0,"",'Bilans z projektem'!J21*365/('RZiS z projektem'!J8+'RZiS z projektem'!J11))</f>
        <v/>
      </c>
      <c r="K12" s="68" t="str">
        <f>IF('RZiS z projektem'!K7=0,"",'Bilans z projektem'!K21*365/('RZiS z projektem'!K8+'RZiS z projektem'!K11))</f>
        <v/>
      </c>
      <c r="L12" s="68" t="str">
        <f>IF('RZiS z projektem'!L7=0,"",'Bilans z projektem'!L21*365/('RZiS z projektem'!L8+'RZiS z projektem'!L11))</f>
        <v/>
      </c>
      <c r="M12" s="68" t="str">
        <f>IF('RZiS z projektem'!M7=0,"",'Bilans z projektem'!M21*365/('RZiS z projektem'!M8+'RZiS z projektem'!M11))</f>
        <v/>
      </c>
      <c r="N12" s="68" t="str">
        <f>IF('RZiS z projektem'!N7=0,"",'Bilans z projektem'!N21*365/('RZiS z projektem'!N8+'RZiS z projektem'!N11))</f>
        <v/>
      </c>
      <c r="O12" s="68" t="str">
        <f>IF('RZiS z projektem'!O7=0,"",'Bilans z projektem'!O21*365/('RZiS z projektem'!O8+'RZiS z projektem'!O11))</f>
        <v/>
      </c>
      <c r="P12" s="68" t="str">
        <f>IF('RZiS z projektem'!P7=0,"",'Bilans z projektem'!P21*365/('RZiS z projektem'!P8+'RZiS z projektem'!P11))</f>
        <v/>
      </c>
      <c r="Q12" s="68" t="str">
        <f>IF('RZiS z projektem'!Q7=0,"",'Bilans z projektem'!Q21*365/('RZiS z projektem'!Q8+'RZiS z projektem'!Q11))</f>
        <v/>
      </c>
      <c r="R12" s="68" t="str">
        <f>IF('RZiS z projektem'!R7=0,"",'Bilans z projektem'!R21*365/('RZiS z projektem'!R8+'RZiS z projektem'!R11))</f>
        <v/>
      </c>
      <c r="S12" s="68" t="str">
        <f>IF('RZiS z projektem'!S7=0,"",'Bilans z projektem'!S21*365/('RZiS z projektem'!S8+'RZiS z projektem'!S11))</f>
        <v/>
      </c>
      <c r="T12" s="68" t="str">
        <f>IF('RZiS z projektem'!T7=0,"",'Bilans z projektem'!T21*365/('RZiS z projektem'!T8+'RZiS z projektem'!T11))</f>
        <v/>
      </c>
      <c r="U12" s="68" t="str">
        <f>IF('RZiS z projektem'!U7=0,"",'Bilans z projektem'!U21*365/('RZiS z projektem'!U8+'RZiS z projektem'!U11))</f>
        <v/>
      </c>
      <c r="V12" s="68" t="str">
        <f>IF('RZiS z projektem'!V7=0,"",'Bilans z projektem'!V21*365/('RZiS z projektem'!V8+'RZiS z projektem'!V11))</f>
        <v/>
      </c>
      <c r="W12" s="68" t="str">
        <f>IF('RZiS z projektem'!W7=0,"",'Bilans z projektem'!W21*365/('RZiS z projektem'!W8+'RZiS z projektem'!W11))</f>
        <v/>
      </c>
      <c r="X12" s="68" t="str">
        <f>IF('RZiS z projektem'!X7=0,"",'Bilans z projektem'!X21*365/('RZiS z projektem'!X8+'RZiS z projektem'!X11))</f>
        <v/>
      </c>
      <c r="Y12" s="68" t="str">
        <f>IF('RZiS z projektem'!Y7=0,"",'Bilans z projektem'!Y21*365/('RZiS z projektem'!Y8+'RZiS z projektem'!Y11))</f>
        <v/>
      </c>
      <c r="Z12" s="68" t="str">
        <f>IF('RZiS z projektem'!Z7=0,"",'Bilans z projektem'!Z21*365/('RZiS z projektem'!Z8+'RZiS z projektem'!Z11))</f>
        <v/>
      </c>
      <c r="AA12" s="68" t="str">
        <f>IF('RZiS z projektem'!AA7=0,"",'Bilans z projektem'!AA21*365/('RZiS z projektem'!AA8+'RZiS z projektem'!AA11))</f>
        <v/>
      </c>
      <c r="AB12" s="68" t="str">
        <f>IF('RZiS z projektem'!AB7=0,"",'Bilans z projektem'!AB21*365/('RZiS z projektem'!AB8+'RZiS z projektem'!AB11))</f>
        <v/>
      </c>
      <c r="AC12" s="68" t="str">
        <f>IF('RZiS z projektem'!AC7=0,"",'Bilans z projektem'!AC21*365/('RZiS z projektem'!AC8+'RZiS z projektem'!AC11))</f>
        <v/>
      </c>
      <c r="AD12" s="68" t="str">
        <f>IF('RZiS z projektem'!AD7=0,"",'Bilans z projektem'!AD21*365/('RZiS z projektem'!AD8+'RZiS z projektem'!AD11))</f>
        <v/>
      </c>
      <c r="AE12" s="68" t="str">
        <f>IF('RZiS z projektem'!AE7=0,"",'Bilans z projektem'!AE21*365/('RZiS z projektem'!AE8+'RZiS z projektem'!AE11))</f>
        <v/>
      </c>
      <c r="AF12" s="68" t="str">
        <f>IF('RZiS z projektem'!AF7=0,"",'Bilans z projektem'!AF21*365/('RZiS z projektem'!AF8+'RZiS z projektem'!AF11))</f>
        <v/>
      </c>
      <c r="AG12" s="68" t="str">
        <f>IF('RZiS z projektem'!AG7=0,"",'Bilans z projektem'!AG21*365/('RZiS z projektem'!AG8+'RZiS z projektem'!AG11))</f>
        <v/>
      </c>
      <c r="AH12" s="68" t="str">
        <f>IF('RZiS z projektem'!AH7=0,"",'Bilans z projektem'!AH21*365/('RZiS z projektem'!AH8+'RZiS z projektem'!AH11))</f>
        <v/>
      </c>
      <c r="AI12" s="68" t="str">
        <f>IF('RZiS z projektem'!AI7=0,"",'Bilans z projektem'!AI21*365/('RZiS z projektem'!AI8+'RZiS z projektem'!AI11))</f>
        <v/>
      </c>
    </row>
    <row r="13" spans="1:35">
      <c r="A13" s="69" t="s">
        <v>127</v>
      </c>
      <c r="B13" s="68" t="str">
        <f>IF('RZiS z projektem'!B7=0,"",'Bilans z projektem'!B39*365/('RZiS z projektem'!B8+'RZiS z projektem'!B11))</f>
        <v/>
      </c>
      <c r="C13" s="68" t="str">
        <f>IF('RZiS z projektem'!C7=0,"",'Bilans z projektem'!C39*365/('RZiS z projektem'!C8+'RZiS z projektem'!C11))</f>
        <v/>
      </c>
      <c r="D13" s="68" t="str">
        <f>IF('RZiS z projektem'!D7=0,"",'Bilans z projektem'!D39*365/('RZiS z projektem'!D8+'RZiS z projektem'!D11))</f>
        <v/>
      </c>
      <c r="E13" s="68" t="str">
        <f>IF('RZiS z projektem'!E7=0,"",'Bilans z projektem'!E39*365/('RZiS z projektem'!E8+'RZiS z projektem'!E11))</f>
        <v/>
      </c>
      <c r="F13" s="68" t="str">
        <f>IF('RZiS z projektem'!F7=0,"",'Bilans z projektem'!F39*365/('RZiS z projektem'!F8+'RZiS z projektem'!F11))</f>
        <v/>
      </c>
      <c r="G13" s="68" t="str">
        <f>IF('RZiS z projektem'!G7=0,"",'Bilans z projektem'!G39*365/('RZiS z projektem'!G8+'RZiS z projektem'!G11))</f>
        <v/>
      </c>
      <c r="H13" s="68" t="str">
        <f>IF('RZiS z projektem'!H7=0,"",'Bilans z projektem'!H39*365/('RZiS z projektem'!H8+'RZiS z projektem'!H11))</f>
        <v/>
      </c>
      <c r="I13" s="68" t="str">
        <f>IF('RZiS z projektem'!I7=0,"",'Bilans z projektem'!I39*365/('RZiS z projektem'!I8+'RZiS z projektem'!I11))</f>
        <v/>
      </c>
      <c r="J13" s="68" t="str">
        <f>IF('RZiS z projektem'!J7=0,"",'Bilans z projektem'!J39*365/('RZiS z projektem'!J8+'RZiS z projektem'!J11))</f>
        <v/>
      </c>
      <c r="K13" s="68" t="str">
        <f>IF('RZiS z projektem'!K7=0,"",'Bilans z projektem'!K39*365/('RZiS z projektem'!K8+'RZiS z projektem'!K11))</f>
        <v/>
      </c>
      <c r="L13" s="68" t="str">
        <f>IF('RZiS z projektem'!L7=0,"",'Bilans z projektem'!L39*365/('RZiS z projektem'!L8+'RZiS z projektem'!L11))</f>
        <v/>
      </c>
      <c r="M13" s="68" t="str">
        <f>IF('RZiS z projektem'!M7=0,"",'Bilans z projektem'!M39*365/('RZiS z projektem'!M8+'RZiS z projektem'!M11))</f>
        <v/>
      </c>
      <c r="N13" s="68" t="str">
        <f>IF('RZiS z projektem'!N7=0,"",'Bilans z projektem'!N39*365/('RZiS z projektem'!N8+'RZiS z projektem'!N11))</f>
        <v/>
      </c>
      <c r="O13" s="68" t="str">
        <f>IF('RZiS z projektem'!O7=0,"",'Bilans z projektem'!O39*365/('RZiS z projektem'!O8+'RZiS z projektem'!O11))</f>
        <v/>
      </c>
      <c r="P13" s="68" t="str">
        <f>IF('RZiS z projektem'!P7=0,"",'Bilans z projektem'!P39*365/('RZiS z projektem'!P8+'RZiS z projektem'!P11))</f>
        <v/>
      </c>
      <c r="Q13" s="68" t="str">
        <f>IF('RZiS z projektem'!Q7=0,"",'Bilans z projektem'!Q39*365/('RZiS z projektem'!Q8+'RZiS z projektem'!Q11))</f>
        <v/>
      </c>
      <c r="R13" s="68" t="str">
        <f>IF('RZiS z projektem'!R7=0,"",'Bilans z projektem'!R39*365/('RZiS z projektem'!R8+'RZiS z projektem'!R11))</f>
        <v/>
      </c>
      <c r="S13" s="68" t="str">
        <f>IF('RZiS z projektem'!S7=0,"",'Bilans z projektem'!S39*365/('RZiS z projektem'!S8+'RZiS z projektem'!S11))</f>
        <v/>
      </c>
      <c r="T13" s="68" t="str">
        <f>IF('RZiS z projektem'!T7=0,"",'Bilans z projektem'!T39*365/('RZiS z projektem'!T8+'RZiS z projektem'!T11))</f>
        <v/>
      </c>
      <c r="U13" s="68" t="str">
        <f>IF('RZiS z projektem'!U7=0,"",'Bilans z projektem'!U39*365/('RZiS z projektem'!U8+'RZiS z projektem'!U11))</f>
        <v/>
      </c>
      <c r="V13" s="68" t="str">
        <f>IF('RZiS z projektem'!V7=0,"",'Bilans z projektem'!V39*365/('RZiS z projektem'!V8+'RZiS z projektem'!V11))</f>
        <v/>
      </c>
      <c r="W13" s="68" t="str">
        <f>IF('RZiS z projektem'!W7=0,"",'Bilans z projektem'!W39*365/('RZiS z projektem'!W8+'RZiS z projektem'!W11))</f>
        <v/>
      </c>
      <c r="X13" s="68" t="str">
        <f>IF('RZiS z projektem'!X7=0,"",'Bilans z projektem'!X39*365/('RZiS z projektem'!X8+'RZiS z projektem'!X11))</f>
        <v/>
      </c>
      <c r="Y13" s="68" t="str">
        <f>IF('RZiS z projektem'!Y7=0,"",'Bilans z projektem'!Y39*365/('RZiS z projektem'!Y8+'RZiS z projektem'!Y11))</f>
        <v/>
      </c>
      <c r="Z13" s="68" t="str">
        <f>IF('RZiS z projektem'!Z7=0,"",'Bilans z projektem'!Z39*365/('RZiS z projektem'!Z8+'RZiS z projektem'!Z11))</f>
        <v/>
      </c>
      <c r="AA13" s="68" t="str">
        <f>IF('RZiS z projektem'!AA7=0,"",'Bilans z projektem'!AA39*365/('RZiS z projektem'!AA8+'RZiS z projektem'!AA11))</f>
        <v/>
      </c>
      <c r="AB13" s="68" t="str">
        <f>IF('RZiS z projektem'!AB7=0,"",'Bilans z projektem'!AB39*365/('RZiS z projektem'!AB8+'RZiS z projektem'!AB11))</f>
        <v/>
      </c>
      <c r="AC13" s="68" t="str">
        <f>IF('RZiS z projektem'!AC7=0,"",'Bilans z projektem'!AC39*365/('RZiS z projektem'!AC8+'RZiS z projektem'!AC11))</f>
        <v/>
      </c>
      <c r="AD13" s="68" t="str">
        <f>IF('RZiS z projektem'!AD7=0,"",'Bilans z projektem'!AD39*365/('RZiS z projektem'!AD8+'RZiS z projektem'!AD11))</f>
        <v/>
      </c>
      <c r="AE13" s="68" t="str">
        <f>IF('RZiS z projektem'!AE7=0,"",'Bilans z projektem'!AE39*365/('RZiS z projektem'!AE8+'RZiS z projektem'!AE11))</f>
        <v/>
      </c>
      <c r="AF13" s="68" t="str">
        <f>IF('RZiS z projektem'!AF7=0,"",'Bilans z projektem'!AF39*365/('RZiS z projektem'!AF8+'RZiS z projektem'!AF11))</f>
        <v/>
      </c>
      <c r="AG13" s="68" t="str">
        <f>IF('RZiS z projektem'!AG7=0,"",'Bilans z projektem'!AG39*365/('RZiS z projektem'!AG8+'RZiS z projektem'!AG11))</f>
        <v/>
      </c>
      <c r="AH13" s="68" t="str">
        <f>IF('RZiS z projektem'!AH7=0,"",'Bilans z projektem'!AH39*365/('RZiS z projektem'!AH8+'RZiS z projektem'!AH11))</f>
        <v/>
      </c>
      <c r="AI13" s="68" t="str">
        <f>IF('RZiS z projektem'!AI7=0,"",'Bilans z projektem'!AI39*365/('RZiS z projektem'!AI8+'RZiS z projektem'!AI11))</f>
        <v/>
      </c>
    </row>
    <row r="14" spans="1:35">
      <c r="A14" s="66" t="s">
        <v>128</v>
      </c>
      <c r="B14" s="200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2"/>
    </row>
    <row r="15" spans="1:35">
      <c r="A15" s="67" t="s">
        <v>129</v>
      </c>
      <c r="B15" s="70" t="str">
        <f>IF('Bilans z projektem'!B28=0,"",'Bilans z projektem'!B33/'Bilans z projektem'!B28)</f>
        <v/>
      </c>
      <c r="C15" s="70" t="str">
        <f>IF('Bilans z projektem'!C28=0,"",'Bilans z projektem'!C33/'Bilans z projektem'!C28)</f>
        <v/>
      </c>
      <c r="D15" s="70" t="str">
        <f>IF('Bilans z projektem'!D28=0,"",'Bilans z projektem'!D33/'Bilans z projektem'!D28)</f>
        <v/>
      </c>
      <c r="E15" s="70" t="str">
        <f>IF('Bilans z projektem'!E28=0,"",'Bilans z projektem'!E33/'Bilans z projektem'!E28)</f>
        <v/>
      </c>
      <c r="F15" s="70" t="str">
        <f>IF('Bilans z projektem'!F28=0,"",'Bilans z projektem'!F33/'Bilans z projektem'!F28)</f>
        <v/>
      </c>
      <c r="G15" s="70" t="str">
        <f>IF('Bilans z projektem'!G28=0,"",'Bilans z projektem'!G33/'Bilans z projektem'!G28)</f>
        <v/>
      </c>
      <c r="H15" s="70" t="str">
        <f>IF('Bilans z projektem'!H28=0,"",'Bilans z projektem'!H33/'Bilans z projektem'!H28)</f>
        <v/>
      </c>
      <c r="I15" s="70" t="str">
        <f>IF('Bilans z projektem'!I28=0,"",'Bilans z projektem'!I33/'Bilans z projektem'!I28)</f>
        <v/>
      </c>
      <c r="J15" s="70" t="str">
        <f>IF('Bilans z projektem'!J28=0,"",'Bilans z projektem'!J33/'Bilans z projektem'!J28)</f>
        <v/>
      </c>
      <c r="K15" s="70" t="str">
        <f>IF('Bilans z projektem'!K28=0,"",'Bilans z projektem'!K33/'Bilans z projektem'!K28)</f>
        <v/>
      </c>
      <c r="L15" s="70" t="str">
        <f>IF('Bilans z projektem'!L28=0,"",'Bilans z projektem'!L33/'Bilans z projektem'!L28)</f>
        <v/>
      </c>
      <c r="M15" s="70" t="str">
        <f>IF('Bilans z projektem'!M28=0,"",'Bilans z projektem'!M33/'Bilans z projektem'!M28)</f>
        <v/>
      </c>
      <c r="N15" s="70" t="str">
        <f>IF('Bilans z projektem'!N28=0,"",'Bilans z projektem'!N33/'Bilans z projektem'!N28)</f>
        <v/>
      </c>
      <c r="O15" s="70" t="str">
        <f>IF('Bilans z projektem'!O28=0,"",'Bilans z projektem'!O33/'Bilans z projektem'!O28)</f>
        <v/>
      </c>
      <c r="P15" s="70" t="str">
        <f>IF('Bilans z projektem'!P28=0,"",'Bilans z projektem'!P33/'Bilans z projektem'!P28)</f>
        <v/>
      </c>
      <c r="Q15" s="70" t="str">
        <f>IF('Bilans z projektem'!Q28=0,"",'Bilans z projektem'!Q33/'Bilans z projektem'!Q28)</f>
        <v/>
      </c>
      <c r="R15" s="70" t="str">
        <f>IF('Bilans z projektem'!R28=0,"",'Bilans z projektem'!R33/'Bilans z projektem'!R28)</f>
        <v/>
      </c>
      <c r="S15" s="70" t="str">
        <f>IF('Bilans z projektem'!S28=0,"",'Bilans z projektem'!S33/'Bilans z projektem'!S28)</f>
        <v/>
      </c>
      <c r="T15" s="70" t="str">
        <f>IF('Bilans z projektem'!T28=0,"",'Bilans z projektem'!T33/'Bilans z projektem'!T28)</f>
        <v/>
      </c>
      <c r="U15" s="70" t="str">
        <f>IF('Bilans z projektem'!U28=0,"",'Bilans z projektem'!U33/'Bilans z projektem'!U28)</f>
        <v/>
      </c>
      <c r="V15" s="70" t="str">
        <f>IF('Bilans z projektem'!V28=0,"",'Bilans z projektem'!V33/'Bilans z projektem'!V28)</f>
        <v/>
      </c>
      <c r="W15" s="70" t="str">
        <f>IF('Bilans z projektem'!W28=0,"",'Bilans z projektem'!W33/'Bilans z projektem'!W28)</f>
        <v/>
      </c>
      <c r="X15" s="70" t="str">
        <f>IF('Bilans z projektem'!X28=0,"",'Bilans z projektem'!X33/'Bilans z projektem'!X28)</f>
        <v/>
      </c>
      <c r="Y15" s="70" t="str">
        <f>IF('Bilans z projektem'!Y28=0,"",'Bilans z projektem'!Y33/'Bilans z projektem'!Y28)</f>
        <v/>
      </c>
      <c r="Z15" s="70" t="str">
        <f>IF('Bilans z projektem'!Z28=0,"",'Bilans z projektem'!Z33/'Bilans z projektem'!Z28)</f>
        <v/>
      </c>
      <c r="AA15" s="70" t="str">
        <f>IF('Bilans z projektem'!AA28=0,"",'Bilans z projektem'!AA33/'Bilans z projektem'!AA28)</f>
        <v/>
      </c>
      <c r="AB15" s="70" t="str">
        <f>IF('Bilans z projektem'!AB28=0,"",'Bilans z projektem'!AB33/'Bilans z projektem'!AB28)</f>
        <v/>
      </c>
      <c r="AC15" s="70" t="str">
        <f>IF('Bilans z projektem'!AC28=0,"",'Bilans z projektem'!AC33/'Bilans z projektem'!AC28)</f>
        <v/>
      </c>
      <c r="AD15" s="70" t="str">
        <f>IF('Bilans z projektem'!AD28=0,"",'Bilans z projektem'!AD33/'Bilans z projektem'!AD28)</f>
        <v/>
      </c>
      <c r="AE15" s="70" t="str">
        <f>IF('Bilans z projektem'!AE28=0,"",'Bilans z projektem'!AE33/'Bilans z projektem'!AE28)</f>
        <v/>
      </c>
      <c r="AF15" s="70" t="str">
        <f>IF('Bilans z projektem'!AF28=0,"",'Bilans z projektem'!AF33/'Bilans z projektem'!AF28)</f>
        <v/>
      </c>
      <c r="AG15" s="70" t="str">
        <f>IF('Bilans z projektem'!AG28=0,"",'Bilans z projektem'!AG33/'Bilans z projektem'!AG28)</f>
        <v/>
      </c>
      <c r="AH15" s="70" t="str">
        <f>IF('Bilans z projektem'!AH28=0,"",'Bilans z projektem'!AH33/'Bilans z projektem'!AH28)</f>
        <v/>
      </c>
      <c r="AI15" s="70" t="str">
        <f>IF('Bilans z projektem'!AI28=0,"",'Bilans z projektem'!AI33/'Bilans z projektem'!AI28)</f>
        <v/>
      </c>
    </row>
    <row r="16" spans="1:35">
      <c r="A16" s="67" t="s">
        <v>130</v>
      </c>
      <c r="B16" s="70" t="str">
        <f>IF('Bilans z projektem'!B8-'Bilans z projektem'!B17=0,"",('Bilans z projektem'!B30+'Bilans z projektem'!B35)/('Bilans z projektem'!B8-'Bilans z projektem'!B17))</f>
        <v/>
      </c>
      <c r="C16" s="70" t="str">
        <f>IF('Bilans z projektem'!C8-'Bilans z projektem'!C17=0,"",('Bilans z projektem'!C30+'Bilans z projektem'!C35)/('Bilans z projektem'!C8-'Bilans z projektem'!C17))</f>
        <v/>
      </c>
      <c r="D16" s="70" t="str">
        <f>IF('Bilans z projektem'!D8-'Bilans z projektem'!D17=0,"",('Bilans z projektem'!D30+'Bilans z projektem'!D35)/('Bilans z projektem'!D8-'Bilans z projektem'!D17))</f>
        <v/>
      </c>
      <c r="E16" s="70" t="str">
        <f>IF('Bilans z projektem'!E8-'Bilans z projektem'!E17=0,"",('Bilans z projektem'!E30+'Bilans z projektem'!E35)/('Bilans z projektem'!E8-'Bilans z projektem'!E17))</f>
        <v/>
      </c>
      <c r="F16" s="70" t="str">
        <f>IF('Bilans z projektem'!F8-'Bilans z projektem'!F17=0,"",('Bilans z projektem'!F30+'Bilans z projektem'!F35)/('Bilans z projektem'!F8-'Bilans z projektem'!F17))</f>
        <v/>
      </c>
      <c r="G16" s="70" t="str">
        <f>IF('Bilans z projektem'!G8-'Bilans z projektem'!G17=0,"",('Bilans z projektem'!G30+'Bilans z projektem'!G35)/('Bilans z projektem'!G8-'Bilans z projektem'!G17))</f>
        <v/>
      </c>
      <c r="H16" s="70" t="str">
        <f>IF('Bilans z projektem'!H8-'Bilans z projektem'!H17=0,"",('Bilans z projektem'!H30+'Bilans z projektem'!H35)/('Bilans z projektem'!H8-'Bilans z projektem'!H17))</f>
        <v/>
      </c>
      <c r="I16" s="70" t="str">
        <f>IF('Bilans z projektem'!I8-'Bilans z projektem'!I17=0,"",('Bilans z projektem'!I30+'Bilans z projektem'!I35)/('Bilans z projektem'!I8-'Bilans z projektem'!I17))</f>
        <v/>
      </c>
      <c r="J16" s="70" t="str">
        <f>IF('Bilans z projektem'!J8-'Bilans z projektem'!J17=0,"",('Bilans z projektem'!J30+'Bilans z projektem'!J35)/('Bilans z projektem'!J8-'Bilans z projektem'!J17))</f>
        <v/>
      </c>
      <c r="K16" s="70" t="str">
        <f>IF('Bilans z projektem'!K8-'Bilans z projektem'!K17=0,"",('Bilans z projektem'!K30+'Bilans z projektem'!K35)/('Bilans z projektem'!K8-'Bilans z projektem'!K17))</f>
        <v/>
      </c>
      <c r="L16" s="70" t="str">
        <f>IF('Bilans z projektem'!L8-'Bilans z projektem'!L17=0,"",('Bilans z projektem'!L30+'Bilans z projektem'!L35)/('Bilans z projektem'!L8-'Bilans z projektem'!L17))</f>
        <v/>
      </c>
      <c r="M16" s="70" t="str">
        <f>IF('Bilans z projektem'!M8-'Bilans z projektem'!M17=0,"",('Bilans z projektem'!M30+'Bilans z projektem'!M35)/('Bilans z projektem'!M8-'Bilans z projektem'!M17))</f>
        <v/>
      </c>
      <c r="N16" s="70" t="str">
        <f>IF('Bilans z projektem'!N8-'Bilans z projektem'!N17=0,"",('Bilans z projektem'!N30+'Bilans z projektem'!N35)/('Bilans z projektem'!N8-'Bilans z projektem'!N17))</f>
        <v/>
      </c>
      <c r="O16" s="70" t="str">
        <f>IF('Bilans z projektem'!O8-'Bilans z projektem'!O17=0,"",('Bilans z projektem'!O30+'Bilans z projektem'!O35)/('Bilans z projektem'!O8-'Bilans z projektem'!O17))</f>
        <v/>
      </c>
      <c r="P16" s="70" t="str">
        <f>IF('Bilans z projektem'!P8-'Bilans z projektem'!P17=0,"",('Bilans z projektem'!P30+'Bilans z projektem'!P35)/('Bilans z projektem'!P8-'Bilans z projektem'!P17))</f>
        <v/>
      </c>
      <c r="Q16" s="70" t="str">
        <f>IF('Bilans z projektem'!Q8-'Bilans z projektem'!Q17=0,"",('Bilans z projektem'!Q30+'Bilans z projektem'!Q35)/('Bilans z projektem'!Q8-'Bilans z projektem'!Q17))</f>
        <v/>
      </c>
      <c r="R16" s="70" t="str">
        <f>IF('Bilans z projektem'!R8-'Bilans z projektem'!R17=0,"",('Bilans z projektem'!R30+'Bilans z projektem'!R35)/('Bilans z projektem'!R8-'Bilans z projektem'!R17))</f>
        <v/>
      </c>
      <c r="S16" s="70" t="str">
        <f>IF('Bilans z projektem'!S8-'Bilans z projektem'!S17=0,"",('Bilans z projektem'!S30+'Bilans z projektem'!S35)/('Bilans z projektem'!S8-'Bilans z projektem'!S17))</f>
        <v/>
      </c>
      <c r="T16" s="70" t="str">
        <f>IF('Bilans z projektem'!T8-'Bilans z projektem'!T17=0,"",('Bilans z projektem'!T30+'Bilans z projektem'!T35)/('Bilans z projektem'!T8-'Bilans z projektem'!T17))</f>
        <v/>
      </c>
      <c r="U16" s="70" t="str">
        <f>IF('Bilans z projektem'!U8-'Bilans z projektem'!U17=0,"",('Bilans z projektem'!U30+'Bilans z projektem'!U35)/('Bilans z projektem'!U8-'Bilans z projektem'!U17))</f>
        <v/>
      </c>
      <c r="V16" s="70" t="str">
        <f>IF('Bilans z projektem'!V8-'Bilans z projektem'!V17=0,"",('Bilans z projektem'!V30+'Bilans z projektem'!V35)/('Bilans z projektem'!V8-'Bilans z projektem'!V17))</f>
        <v/>
      </c>
      <c r="W16" s="70" t="str">
        <f>IF('Bilans z projektem'!W8-'Bilans z projektem'!W17=0,"",('Bilans z projektem'!W30+'Bilans z projektem'!W35)/('Bilans z projektem'!W8-'Bilans z projektem'!W17))</f>
        <v/>
      </c>
      <c r="X16" s="70" t="str">
        <f>IF('Bilans z projektem'!X8-'Bilans z projektem'!X17=0,"",('Bilans z projektem'!X30+'Bilans z projektem'!X35)/('Bilans z projektem'!X8-'Bilans z projektem'!X17))</f>
        <v/>
      </c>
      <c r="Y16" s="70" t="str">
        <f>IF('Bilans z projektem'!Y8-'Bilans z projektem'!Y17=0,"",('Bilans z projektem'!Y30+'Bilans z projektem'!Y35)/('Bilans z projektem'!Y8-'Bilans z projektem'!Y17))</f>
        <v/>
      </c>
      <c r="Z16" s="70" t="str">
        <f>IF('Bilans z projektem'!Z8-'Bilans z projektem'!Z17=0,"",('Bilans z projektem'!Z30+'Bilans z projektem'!Z35)/('Bilans z projektem'!Z8-'Bilans z projektem'!Z17))</f>
        <v/>
      </c>
      <c r="AA16" s="70" t="str">
        <f>IF('Bilans z projektem'!AA8-'Bilans z projektem'!AA17=0,"",('Bilans z projektem'!AA30+'Bilans z projektem'!AA35)/('Bilans z projektem'!AA8-'Bilans z projektem'!AA17))</f>
        <v/>
      </c>
      <c r="AB16" s="70" t="str">
        <f>IF('Bilans z projektem'!AB8-'Bilans z projektem'!AB17=0,"",('Bilans z projektem'!AB30+'Bilans z projektem'!AB35)/('Bilans z projektem'!AB8-'Bilans z projektem'!AB17))</f>
        <v/>
      </c>
      <c r="AC16" s="70" t="str">
        <f>IF('Bilans z projektem'!AC8-'Bilans z projektem'!AC17=0,"",('Bilans z projektem'!AC30+'Bilans z projektem'!AC35)/('Bilans z projektem'!AC8-'Bilans z projektem'!AC17))</f>
        <v/>
      </c>
      <c r="AD16" s="70" t="str">
        <f>IF('Bilans z projektem'!AD8-'Bilans z projektem'!AD17=0,"",('Bilans z projektem'!AD30+'Bilans z projektem'!AD35)/('Bilans z projektem'!AD8-'Bilans z projektem'!AD17))</f>
        <v/>
      </c>
      <c r="AE16" s="70" t="str">
        <f>IF('Bilans z projektem'!AE8-'Bilans z projektem'!AE17=0,"",('Bilans z projektem'!AE30+'Bilans z projektem'!AE35)/('Bilans z projektem'!AE8-'Bilans z projektem'!AE17))</f>
        <v/>
      </c>
      <c r="AF16" s="70" t="str">
        <f>IF('Bilans z projektem'!AF8-'Bilans z projektem'!AF17=0,"",('Bilans z projektem'!AF30+'Bilans z projektem'!AF35)/('Bilans z projektem'!AF8-'Bilans z projektem'!AF17))</f>
        <v/>
      </c>
      <c r="AG16" s="70" t="str">
        <f>IF('Bilans z projektem'!AG8-'Bilans z projektem'!AG17=0,"",('Bilans z projektem'!AG30+'Bilans z projektem'!AG35)/('Bilans z projektem'!AG8-'Bilans z projektem'!AG17))</f>
        <v/>
      </c>
      <c r="AH16" s="70" t="str">
        <f>IF('Bilans z projektem'!AH8-'Bilans z projektem'!AH17=0,"",('Bilans z projektem'!AH30+'Bilans z projektem'!AH35)/('Bilans z projektem'!AH8-'Bilans z projektem'!AH17))</f>
        <v/>
      </c>
      <c r="AI16" s="70" t="str">
        <f>IF('Bilans z projektem'!AI8-'Bilans z projektem'!AI17=0,"",('Bilans z projektem'!AI30+'Bilans z projektem'!AI35)/('Bilans z projektem'!AI8-'Bilans z projektem'!AI17))</f>
        <v/>
      </c>
    </row>
    <row r="17" spans="1:35">
      <c r="A17" s="67" t="s">
        <v>131</v>
      </c>
      <c r="B17" s="70" t="str">
        <f>IF(('RZiS z projektem'!B29+'CF z projektem'!B38)=0,"",('RZiS z projektem'!B35+'RZiS z projektem'!B13+'RZiS z projektem'!B29+'RZiS z projektem'!B33)/('RZiS z projektem'!B29+'CF z projektem'!B38))</f>
        <v/>
      </c>
      <c r="C17" s="70" t="str">
        <f>IF(('RZiS z projektem'!C29+'CF z projektem'!C38)=0,"",('RZiS z projektem'!C35+'RZiS z projektem'!C13+'RZiS z projektem'!C29+'RZiS z projektem'!C33)/('RZiS z projektem'!C29+'CF z projektem'!C38))</f>
        <v/>
      </c>
      <c r="D17" s="70" t="str">
        <f>IF(('RZiS z projektem'!D29+'CF z projektem'!D38)=0,"",('RZiS z projektem'!D35+'RZiS z projektem'!D13+'RZiS z projektem'!D29+'RZiS z projektem'!D33)/('RZiS z projektem'!D29+'CF z projektem'!D38))</f>
        <v/>
      </c>
      <c r="E17" s="70" t="str">
        <f>IF(('RZiS z projektem'!E29+'CF z projektem'!E38)=0,"",('RZiS z projektem'!E35+'RZiS z projektem'!E13+'RZiS z projektem'!E29+'RZiS z projektem'!E33)/('RZiS z projektem'!E29+'CF z projektem'!E38))</f>
        <v/>
      </c>
      <c r="F17" s="70" t="str">
        <f>IF(('RZiS z projektem'!F29+'CF z projektem'!F38)=0,"",('RZiS z projektem'!F35+'RZiS z projektem'!F13+'RZiS z projektem'!F29+'RZiS z projektem'!F33)/('RZiS z projektem'!F29+'CF z projektem'!F38))</f>
        <v/>
      </c>
      <c r="G17" s="70" t="str">
        <f>IF(('RZiS z projektem'!G29+'CF z projektem'!G38)=0,"",('RZiS z projektem'!G35+'RZiS z projektem'!G13+'RZiS z projektem'!G29+'RZiS z projektem'!G33)/('RZiS z projektem'!G29+'CF z projektem'!G38))</f>
        <v/>
      </c>
      <c r="H17" s="70" t="str">
        <f>IF(('RZiS z projektem'!H29+'CF z projektem'!H38)=0,"",('RZiS z projektem'!H35+'RZiS z projektem'!H13+'RZiS z projektem'!H29+'RZiS z projektem'!H33)/('RZiS z projektem'!H29+'CF z projektem'!H38))</f>
        <v/>
      </c>
      <c r="I17" s="70" t="str">
        <f>IF(('RZiS z projektem'!I29+'CF z projektem'!I38)=0,"",('RZiS z projektem'!I35+'RZiS z projektem'!I13+'RZiS z projektem'!I29+'RZiS z projektem'!I33)/('RZiS z projektem'!I29+'CF z projektem'!I38))</f>
        <v/>
      </c>
      <c r="J17" s="70" t="str">
        <f>IF(('RZiS z projektem'!J29+'CF z projektem'!J38)=0,"",('RZiS z projektem'!J35+'RZiS z projektem'!J13+'RZiS z projektem'!J29+'RZiS z projektem'!J33)/('RZiS z projektem'!J29+'CF z projektem'!J38))</f>
        <v/>
      </c>
      <c r="K17" s="70" t="str">
        <f>IF(('RZiS z projektem'!K29+'CF z projektem'!K38)=0,"",('RZiS z projektem'!K35+'RZiS z projektem'!K13+'RZiS z projektem'!K29+'RZiS z projektem'!K33)/('RZiS z projektem'!K29+'CF z projektem'!K38))</f>
        <v/>
      </c>
      <c r="L17" s="70" t="str">
        <f>IF(('RZiS z projektem'!L29+'CF z projektem'!L38)=0,"",('RZiS z projektem'!L35+'RZiS z projektem'!L13+'RZiS z projektem'!L29+'RZiS z projektem'!L33)/('RZiS z projektem'!L29+'CF z projektem'!L38))</f>
        <v/>
      </c>
      <c r="M17" s="70" t="str">
        <f>IF(('RZiS z projektem'!M29+'CF z projektem'!M38)=0,"",('RZiS z projektem'!M35+'RZiS z projektem'!M13+'RZiS z projektem'!M29+'RZiS z projektem'!M33)/('RZiS z projektem'!M29+'CF z projektem'!M38))</f>
        <v/>
      </c>
      <c r="N17" s="70" t="str">
        <f>IF(('RZiS z projektem'!N29+'CF z projektem'!N38)=0,"",('RZiS z projektem'!N35+'RZiS z projektem'!N13+'RZiS z projektem'!N29+'RZiS z projektem'!N33)/('RZiS z projektem'!N29+'CF z projektem'!N38))</f>
        <v/>
      </c>
      <c r="O17" s="70" t="str">
        <f>IF(('RZiS z projektem'!O29+'CF z projektem'!O38)=0,"",('RZiS z projektem'!O35+'RZiS z projektem'!O13+'RZiS z projektem'!O29+'RZiS z projektem'!O33)/('RZiS z projektem'!O29+'CF z projektem'!O38))</f>
        <v/>
      </c>
      <c r="P17" s="70" t="str">
        <f>IF(('RZiS z projektem'!P29+'CF z projektem'!P38)=0,"",('RZiS z projektem'!P35+'RZiS z projektem'!P13+'RZiS z projektem'!P29+'RZiS z projektem'!P33)/('RZiS z projektem'!P29+'CF z projektem'!P38))</f>
        <v/>
      </c>
      <c r="Q17" s="70" t="str">
        <f>IF(('RZiS z projektem'!Q29+'CF z projektem'!Q38)=0,"",('RZiS z projektem'!Q35+'RZiS z projektem'!Q13+'RZiS z projektem'!Q29+'RZiS z projektem'!Q33)/('RZiS z projektem'!Q29+'CF z projektem'!Q38))</f>
        <v/>
      </c>
      <c r="R17" s="70" t="str">
        <f>IF(('RZiS z projektem'!R29+'CF z projektem'!R38)=0,"",('RZiS z projektem'!R35+'RZiS z projektem'!R13+'RZiS z projektem'!R29+'RZiS z projektem'!R33)/('RZiS z projektem'!R29+'CF z projektem'!R38))</f>
        <v/>
      </c>
      <c r="S17" s="70" t="str">
        <f>IF(('RZiS z projektem'!S29+'CF z projektem'!S38)=0,"",('RZiS z projektem'!S35+'RZiS z projektem'!S13+'RZiS z projektem'!S29+'RZiS z projektem'!S33)/('RZiS z projektem'!S29+'CF z projektem'!S38))</f>
        <v/>
      </c>
      <c r="T17" s="70" t="str">
        <f>IF(('RZiS z projektem'!T29+'CF z projektem'!T38)=0,"",('RZiS z projektem'!T35+'RZiS z projektem'!T13+'RZiS z projektem'!T29+'RZiS z projektem'!T33)/('RZiS z projektem'!T29+'CF z projektem'!T38))</f>
        <v/>
      </c>
      <c r="U17" s="70" t="str">
        <f>IF(('RZiS z projektem'!U29+'CF z projektem'!U38)=0,"",('RZiS z projektem'!U35+'RZiS z projektem'!U13+'RZiS z projektem'!U29+'RZiS z projektem'!U33)/('RZiS z projektem'!U29+'CF z projektem'!U38))</f>
        <v/>
      </c>
      <c r="V17" s="70" t="str">
        <f>IF(('RZiS z projektem'!V29+'CF z projektem'!V38)=0,"",('RZiS z projektem'!V35+'RZiS z projektem'!V13+'RZiS z projektem'!V29+'RZiS z projektem'!V33)/('RZiS z projektem'!V29+'CF z projektem'!V38))</f>
        <v/>
      </c>
      <c r="W17" s="70" t="str">
        <f>IF(('RZiS z projektem'!W29+'CF z projektem'!W38)=0,"",('RZiS z projektem'!W35+'RZiS z projektem'!W13+'RZiS z projektem'!W29+'RZiS z projektem'!W33)/('RZiS z projektem'!W29+'CF z projektem'!W38))</f>
        <v/>
      </c>
      <c r="X17" s="70" t="str">
        <f>IF(('RZiS z projektem'!X29+'CF z projektem'!X38)=0,"",('RZiS z projektem'!X35+'RZiS z projektem'!X13+'RZiS z projektem'!X29+'RZiS z projektem'!X33)/('RZiS z projektem'!X29+'CF z projektem'!X38))</f>
        <v/>
      </c>
      <c r="Y17" s="70" t="str">
        <f>IF(('RZiS z projektem'!Y29+'CF z projektem'!Y38)=0,"",('RZiS z projektem'!Y35+'RZiS z projektem'!Y13+'RZiS z projektem'!Y29+'RZiS z projektem'!Y33)/('RZiS z projektem'!Y29+'CF z projektem'!Y38))</f>
        <v/>
      </c>
      <c r="Z17" s="70" t="str">
        <f>IF(('RZiS z projektem'!Z29+'CF z projektem'!Z38)=0,"",('RZiS z projektem'!Z35+'RZiS z projektem'!Z13+'RZiS z projektem'!Z29+'RZiS z projektem'!Z33)/('RZiS z projektem'!Z29+'CF z projektem'!Z38))</f>
        <v/>
      </c>
      <c r="AA17" s="70" t="str">
        <f>IF(('RZiS z projektem'!AA29+'CF z projektem'!AA38)=0,"",('RZiS z projektem'!AA35+'RZiS z projektem'!AA13+'RZiS z projektem'!AA29+'RZiS z projektem'!AA33)/('RZiS z projektem'!AA29+'CF z projektem'!AA38))</f>
        <v/>
      </c>
      <c r="AB17" s="70" t="str">
        <f>IF(('RZiS z projektem'!AB29+'CF z projektem'!AB38)=0,"",('RZiS z projektem'!AB35+'RZiS z projektem'!AB13+'RZiS z projektem'!AB29+'RZiS z projektem'!AB33)/('RZiS z projektem'!AB29+'CF z projektem'!AB38))</f>
        <v/>
      </c>
      <c r="AC17" s="70" t="str">
        <f>IF(('RZiS z projektem'!AC29+'CF z projektem'!AC38)=0,"",('RZiS z projektem'!AC35+'RZiS z projektem'!AC13+'RZiS z projektem'!AC29+'RZiS z projektem'!AC33)/('RZiS z projektem'!AC29+'CF z projektem'!AC38))</f>
        <v/>
      </c>
      <c r="AD17" s="70" t="str">
        <f>IF(('RZiS z projektem'!AD29+'CF z projektem'!AD38)=0,"",('RZiS z projektem'!AD35+'RZiS z projektem'!AD13+'RZiS z projektem'!AD29+'RZiS z projektem'!AD33)/('RZiS z projektem'!AD29+'CF z projektem'!AD38))</f>
        <v/>
      </c>
      <c r="AE17" s="70" t="str">
        <f>IF(('RZiS z projektem'!AE29+'CF z projektem'!AE38)=0,"",('RZiS z projektem'!AE35+'RZiS z projektem'!AE13+'RZiS z projektem'!AE29+'RZiS z projektem'!AE33)/('RZiS z projektem'!AE29+'CF z projektem'!AE38))</f>
        <v/>
      </c>
      <c r="AF17" s="70" t="str">
        <f>IF(('RZiS z projektem'!AF29+'CF z projektem'!AF38)=0,"",('RZiS z projektem'!AF35+'RZiS z projektem'!AF13+'RZiS z projektem'!AF29+'RZiS z projektem'!AF33)/('RZiS z projektem'!AF29+'CF z projektem'!AF38))</f>
        <v/>
      </c>
      <c r="AG17" s="70" t="str">
        <f>IF(('RZiS z projektem'!AG29+'CF z projektem'!AG38)=0,"",('RZiS z projektem'!AG35+'RZiS z projektem'!AG13+'RZiS z projektem'!AG29+'RZiS z projektem'!AG33)/('RZiS z projektem'!AG29+'CF z projektem'!AG38))</f>
        <v/>
      </c>
      <c r="AH17" s="70" t="str">
        <f>IF(('RZiS z projektem'!AH29+'CF z projektem'!AH38)=0,"",('RZiS z projektem'!AH35+'RZiS z projektem'!AH13+'RZiS z projektem'!AH29+'RZiS z projektem'!AH33)/('RZiS z projektem'!AH29+'CF z projektem'!AH38))</f>
        <v/>
      </c>
      <c r="AI17" s="70" t="str">
        <f>IF(('RZiS z projektem'!AI29+'CF z projektem'!AI38)=0,"",('RZiS z projektem'!AI35+'RZiS z projektem'!AI13+'RZiS z projektem'!AI29+'RZiS z projektem'!AI33)/('RZiS z projektem'!AI29+'CF z projektem'!AI38))</f>
        <v/>
      </c>
    </row>
    <row r="18" spans="1:35">
      <c r="A18" s="71" t="s">
        <v>243</v>
      </c>
      <c r="B18" s="200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2"/>
    </row>
    <row r="19" spans="1:35">
      <c r="A19" s="67" t="s">
        <v>133</v>
      </c>
      <c r="B19" s="72" t="str">
        <f>IF('RZiS z projektem'!B7=0,"",'RZiS z projektem'!B35/('RZiS z projektem'!B8+'RZiS z projektem'!B11))</f>
        <v/>
      </c>
      <c r="C19" s="72" t="str">
        <f>IF('RZiS z projektem'!C7=0,"",'RZiS z projektem'!C35/('RZiS z projektem'!C8+'RZiS z projektem'!C11))</f>
        <v/>
      </c>
      <c r="D19" s="72" t="str">
        <f>IF('RZiS z projektem'!D7=0,"",'RZiS z projektem'!D35/('RZiS z projektem'!D8+'RZiS z projektem'!D11))</f>
        <v/>
      </c>
      <c r="E19" s="72" t="str">
        <f>IF('RZiS z projektem'!E7=0,"",'RZiS z projektem'!E35/('RZiS z projektem'!E8+'RZiS z projektem'!E11))</f>
        <v/>
      </c>
      <c r="F19" s="72" t="str">
        <f>IF('RZiS z projektem'!F7=0,"",'RZiS z projektem'!F35/('RZiS z projektem'!F8+'RZiS z projektem'!F11))</f>
        <v/>
      </c>
      <c r="G19" s="72" t="str">
        <f>IF('RZiS z projektem'!G7=0,"",'RZiS z projektem'!G35/('RZiS z projektem'!G8+'RZiS z projektem'!G11))</f>
        <v/>
      </c>
      <c r="H19" s="72" t="str">
        <f>IF('RZiS z projektem'!H7=0,"",'RZiS z projektem'!H35/('RZiS z projektem'!H8+'RZiS z projektem'!H11))</f>
        <v/>
      </c>
      <c r="I19" s="72" t="str">
        <f>IF('RZiS z projektem'!I7=0,"",'RZiS z projektem'!I35/('RZiS z projektem'!I8+'RZiS z projektem'!I11))</f>
        <v/>
      </c>
      <c r="J19" s="72" t="str">
        <f>IF('RZiS z projektem'!J7=0,"",'RZiS z projektem'!J35/('RZiS z projektem'!J8+'RZiS z projektem'!J11))</f>
        <v/>
      </c>
      <c r="K19" s="72" t="str">
        <f>IF('RZiS z projektem'!K7=0,"",'RZiS z projektem'!K35/('RZiS z projektem'!K8+'RZiS z projektem'!K11))</f>
        <v/>
      </c>
      <c r="L19" s="72" t="str">
        <f>IF('RZiS z projektem'!L7=0,"",'RZiS z projektem'!L35/('RZiS z projektem'!L8+'RZiS z projektem'!L11))</f>
        <v/>
      </c>
      <c r="M19" s="72" t="str">
        <f>IF('RZiS z projektem'!M7=0,"",'RZiS z projektem'!M35/('RZiS z projektem'!M8+'RZiS z projektem'!M11))</f>
        <v/>
      </c>
      <c r="N19" s="72" t="str">
        <f>IF('RZiS z projektem'!N7=0,"",'RZiS z projektem'!N35/('RZiS z projektem'!N8+'RZiS z projektem'!N11))</f>
        <v/>
      </c>
      <c r="O19" s="72" t="str">
        <f>IF('RZiS z projektem'!O7=0,"",'RZiS z projektem'!O35/('RZiS z projektem'!O8+'RZiS z projektem'!O11))</f>
        <v/>
      </c>
      <c r="P19" s="72" t="str">
        <f>IF('RZiS z projektem'!P7=0,"",'RZiS z projektem'!P35/('RZiS z projektem'!P8+'RZiS z projektem'!P11))</f>
        <v/>
      </c>
      <c r="Q19" s="72" t="str">
        <f>IF('RZiS z projektem'!Q7=0,"",'RZiS z projektem'!Q35/('RZiS z projektem'!Q8+'RZiS z projektem'!Q11))</f>
        <v/>
      </c>
      <c r="R19" s="72" t="str">
        <f>IF('RZiS z projektem'!R7=0,"",'RZiS z projektem'!R35/('RZiS z projektem'!R8+'RZiS z projektem'!R11))</f>
        <v/>
      </c>
      <c r="S19" s="72" t="str">
        <f>IF('RZiS z projektem'!S7=0,"",'RZiS z projektem'!S35/('RZiS z projektem'!S8+'RZiS z projektem'!S11))</f>
        <v/>
      </c>
      <c r="T19" s="72" t="str">
        <f>IF('RZiS z projektem'!T7=0,"",'RZiS z projektem'!T35/('RZiS z projektem'!T8+'RZiS z projektem'!T11))</f>
        <v/>
      </c>
      <c r="U19" s="72" t="str">
        <f>IF('RZiS z projektem'!U7=0,"",'RZiS z projektem'!U35/('RZiS z projektem'!U8+'RZiS z projektem'!U11))</f>
        <v/>
      </c>
      <c r="V19" s="72" t="str">
        <f>IF('RZiS z projektem'!V7=0,"",'RZiS z projektem'!V35/('RZiS z projektem'!V8+'RZiS z projektem'!V11))</f>
        <v/>
      </c>
      <c r="W19" s="72" t="str">
        <f>IF('RZiS z projektem'!W7=0,"",'RZiS z projektem'!W35/('RZiS z projektem'!W8+'RZiS z projektem'!W11))</f>
        <v/>
      </c>
      <c r="X19" s="72" t="str">
        <f>IF('RZiS z projektem'!X7=0,"",'RZiS z projektem'!X35/('RZiS z projektem'!X8+'RZiS z projektem'!X11))</f>
        <v/>
      </c>
      <c r="Y19" s="72" t="str">
        <f>IF('RZiS z projektem'!Y7=0,"",'RZiS z projektem'!Y35/('RZiS z projektem'!Y8+'RZiS z projektem'!Y11))</f>
        <v/>
      </c>
      <c r="Z19" s="72" t="str">
        <f>IF('RZiS z projektem'!Z7=0,"",'RZiS z projektem'!Z35/('RZiS z projektem'!Z8+'RZiS z projektem'!Z11))</f>
        <v/>
      </c>
      <c r="AA19" s="72" t="str">
        <f>IF('RZiS z projektem'!AA7=0,"",'RZiS z projektem'!AA35/('RZiS z projektem'!AA8+'RZiS z projektem'!AA11))</f>
        <v/>
      </c>
      <c r="AB19" s="72" t="str">
        <f>IF('RZiS z projektem'!AB7=0,"",'RZiS z projektem'!AB35/('RZiS z projektem'!AB8+'RZiS z projektem'!AB11))</f>
        <v/>
      </c>
      <c r="AC19" s="72" t="str">
        <f>IF('RZiS z projektem'!AC7=0,"",'RZiS z projektem'!AC35/('RZiS z projektem'!AC8+'RZiS z projektem'!AC11))</f>
        <v/>
      </c>
      <c r="AD19" s="72" t="str">
        <f>IF('RZiS z projektem'!AD7=0,"",'RZiS z projektem'!AD35/('RZiS z projektem'!AD8+'RZiS z projektem'!AD11))</f>
        <v/>
      </c>
      <c r="AE19" s="72" t="str">
        <f>IF('RZiS z projektem'!AE7=0,"",'RZiS z projektem'!AE35/('RZiS z projektem'!AE8+'RZiS z projektem'!AE11))</f>
        <v/>
      </c>
      <c r="AF19" s="72" t="str">
        <f>IF('RZiS z projektem'!AF7=0,"",'RZiS z projektem'!AF35/('RZiS z projektem'!AF8+'RZiS z projektem'!AF11))</f>
        <v/>
      </c>
      <c r="AG19" s="72" t="str">
        <f>IF('RZiS z projektem'!AG7=0,"",'RZiS z projektem'!AG35/('RZiS z projektem'!AG8+'RZiS z projektem'!AG11))</f>
        <v/>
      </c>
      <c r="AH19" s="72" t="str">
        <f>IF('RZiS z projektem'!AH7=0,"",'RZiS z projektem'!AH35/('RZiS z projektem'!AH8+'RZiS z projektem'!AH11))</f>
        <v/>
      </c>
      <c r="AI19" s="72" t="str">
        <f>IF('RZiS z projektem'!AI7=0,"",'RZiS z projektem'!AI35/('RZiS z projektem'!AI8+'RZiS z projektem'!AI11))</f>
        <v/>
      </c>
    </row>
    <row r="20" spans="1:35">
      <c r="A20" s="67" t="s">
        <v>134</v>
      </c>
      <c r="B20" s="72" t="str">
        <f>IF('RZiS z projektem'!B7=0,"",'RZiS z projektem'!B35/'Bilans z projektem'!B30)</f>
        <v/>
      </c>
      <c r="C20" s="72" t="str">
        <f>IF('RZiS z projektem'!C7=0,"",'RZiS z projektem'!C35/'Bilans z projektem'!C30)</f>
        <v/>
      </c>
      <c r="D20" s="72" t="str">
        <f>IF('RZiS z projektem'!D7=0,"",'RZiS z projektem'!D35/'Bilans z projektem'!D30)</f>
        <v/>
      </c>
      <c r="E20" s="72" t="str">
        <f>IF('RZiS z projektem'!E7=0,"",'RZiS z projektem'!E35/'Bilans z projektem'!E30)</f>
        <v/>
      </c>
      <c r="F20" s="72" t="str">
        <f>IF('RZiS z projektem'!F7=0,"",'RZiS z projektem'!F35/'Bilans z projektem'!F30)</f>
        <v/>
      </c>
      <c r="G20" s="72" t="str">
        <f>IF('RZiS z projektem'!G7=0,"",'RZiS z projektem'!G35/'Bilans z projektem'!G30)</f>
        <v/>
      </c>
      <c r="H20" s="72" t="str">
        <f>IF('RZiS z projektem'!H7=0,"",'RZiS z projektem'!H35/'Bilans z projektem'!H30)</f>
        <v/>
      </c>
      <c r="I20" s="72" t="str">
        <f>IF('RZiS z projektem'!I7=0,"",'RZiS z projektem'!I35/'Bilans z projektem'!I30)</f>
        <v/>
      </c>
      <c r="J20" s="72" t="str">
        <f>IF('RZiS z projektem'!J7=0,"",'RZiS z projektem'!J35/'Bilans z projektem'!J30)</f>
        <v/>
      </c>
      <c r="K20" s="72" t="str">
        <f>IF('RZiS z projektem'!K7=0,"",'RZiS z projektem'!K35/'Bilans z projektem'!K30)</f>
        <v/>
      </c>
      <c r="L20" s="72" t="str">
        <f>IF('RZiS z projektem'!L7=0,"",'RZiS z projektem'!L35/'Bilans z projektem'!L30)</f>
        <v/>
      </c>
      <c r="M20" s="72" t="str">
        <f>IF('RZiS z projektem'!M7=0,"",'RZiS z projektem'!M35/'Bilans z projektem'!M30)</f>
        <v/>
      </c>
      <c r="N20" s="72" t="str">
        <f>IF('RZiS z projektem'!N7=0,"",'RZiS z projektem'!N35/'Bilans z projektem'!N30)</f>
        <v/>
      </c>
      <c r="O20" s="72" t="str">
        <f>IF('RZiS z projektem'!O7=0,"",'RZiS z projektem'!O35/'Bilans z projektem'!O30)</f>
        <v/>
      </c>
      <c r="P20" s="72" t="str">
        <f>IF('RZiS z projektem'!P7=0,"",'RZiS z projektem'!P35/'Bilans z projektem'!P30)</f>
        <v/>
      </c>
      <c r="Q20" s="72" t="str">
        <f>IF('RZiS z projektem'!Q7=0,"",'RZiS z projektem'!Q35/'Bilans z projektem'!Q30)</f>
        <v/>
      </c>
      <c r="R20" s="72" t="str">
        <f>IF('RZiS z projektem'!R7=0,"",'RZiS z projektem'!R35/'Bilans z projektem'!R30)</f>
        <v/>
      </c>
      <c r="S20" s="72" t="str">
        <f>IF('RZiS z projektem'!S7=0,"",'RZiS z projektem'!S35/'Bilans z projektem'!S30)</f>
        <v/>
      </c>
      <c r="T20" s="72" t="str">
        <f>IF('RZiS z projektem'!T7=0,"",'RZiS z projektem'!T35/'Bilans z projektem'!T30)</f>
        <v/>
      </c>
      <c r="U20" s="72" t="str">
        <f>IF('RZiS z projektem'!U7=0,"",'RZiS z projektem'!U35/'Bilans z projektem'!U30)</f>
        <v/>
      </c>
      <c r="V20" s="72" t="str">
        <f>IF('RZiS z projektem'!V7=0,"",'RZiS z projektem'!V35/'Bilans z projektem'!V30)</f>
        <v/>
      </c>
      <c r="W20" s="72" t="str">
        <f>IF('RZiS z projektem'!W7=0,"",'RZiS z projektem'!W35/'Bilans z projektem'!W30)</f>
        <v/>
      </c>
      <c r="X20" s="72" t="str">
        <f>IF('RZiS z projektem'!X7=0,"",'RZiS z projektem'!X35/'Bilans z projektem'!X30)</f>
        <v/>
      </c>
      <c r="Y20" s="72" t="str">
        <f>IF('RZiS z projektem'!Y7=0,"",'RZiS z projektem'!Y35/'Bilans z projektem'!Y30)</f>
        <v/>
      </c>
      <c r="Z20" s="72" t="str">
        <f>IF('RZiS z projektem'!Z7=0,"",'RZiS z projektem'!Z35/'Bilans z projektem'!Z30)</f>
        <v/>
      </c>
      <c r="AA20" s="72" t="str">
        <f>IF('RZiS z projektem'!AA7=0,"",'RZiS z projektem'!AA35/'Bilans z projektem'!AA30)</f>
        <v/>
      </c>
      <c r="AB20" s="72" t="str">
        <f>IF('RZiS z projektem'!AB7=0,"",'RZiS z projektem'!AB35/'Bilans z projektem'!AB30)</f>
        <v/>
      </c>
      <c r="AC20" s="72" t="str">
        <f>IF('RZiS z projektem'!AC7=0,"",'RZiS z projektem'!AC35/'Bilans z projektem'!AC30)</f>
        <v/>
      </c>
      <c r="AD20" s="72" t="str">
        <f>IF('RZiS z projektem'!AD7=0,"",'RZiS z projektem'!AD35/'Bilans z projektem'!AD30)</f>
        <v/>
      </c>
      <c r="AE20" s="72" t="str">
        <f>IF('RZiS z projektem'!AE7=0,"",'RZiS z projektem'!AE35/'Bilans z projektem'!AE30)</f>
        <v/>
      </c>
      <c r="AF20" s="72" t="str">
        <f>IF('RZiS z projektem'!AF7=0,"",'RZiS z projektem'!AF35/'Bilans z projektem'!AF30)</f>
        <v/>
      </c>
      <c r="AG20" s="72" t="str">
        <f>IF('RZiS z projektem'!AG7=0,"",'RZiS z projektem'!AG35/'Bilans z projektem'!AG30)</f>
        <v/>
      </c>
      <c r="AH20" s="72" t="str">
        <f>IF('RZiS z projektem'!AH7=0,"",'RZiS z projektem'!AH35/'Bilans z projektem'!AH30)</f>
        <v/>
      </c>
      <c r="AI20" s="72" t="str">
        <f>IF('RZiS z projektem'!AI7=0,"",'RZiS z projektem'!AI35/'Bilans z projektem'!AI30)</f>
        <v/>
      </c>
    </row>
    <row r="21" spans="1:35">
      <c r="A21" s="67" t="s">
        <v>135</v>
      </c>
      <c r="B21" s="72" t="str">
        <f>IF('Bilans z projektem'!B28=0,"",'RZiS z projektem'!B35/'Bilans z projektem'!B28)</f>
        <v/>
      </c>
      <c r="C21" s="72" t="str">
        <f>IF('Bilans z projektem'!C28=0,"",'RZiS z projektem'!C35/'Bilans z projektem'!C28)</f>
        <v/>
      </c>
      <c r="D21" s="72" t="str">
        <f>IF('Bilans z projektem'!D28=0,"",'RZiS z projektem'!D35/'Bilans z projektem'!D28)</f>
        <v/>
      </c>
      <c r="E21" s="72" t="str">
        <f>IF('Bilans z projektem'!E28=0,"",'RZiS z projektem'!E35/'Bilans z projektem'!E28)</f>
        <v/>
      </c>
      <c r="F21" s="72" t="str">
        <f>IF('Bilans z projektem'!F28=0,"",'RZiS z projektem'!F35/'Bilans z projektem'!F28)</f>
        <v/>
      </c>
      <c r="G21" s="72" t="str">
        <f>IF('Bilans z projektem'!G28=0,"",'RZiS z projektem'!G35/'Bilans z projektem'!G28)</f>
        <v/>
      </c>
      <c r="H21" s="72" t="str">
        <f>IF('Bilans z projektem'!H28=0,"",'RZiS z projektem'!H35/'Bilans z projektem'!H28)</f>
        <v/>
      </c>
      <c r="I21" s="72" t="str">
        <f>IF('Bilans z projektem'!I28=0,"",'RZiS z projektem'!I35/'Bilans z projektem'!I28)</f>
        <v/>
      </c>
      <c r="J21" s="72" t="str">
        <f>IF('Bilans z projektem'!J28=0,"",'RZiS z projektem'!J35/'Bilans z projektem'!J28)</f>
        <v/>
      </c>
      <c r="K21" s="72" t="str">
        <f>IF('Bilans z projektem'!K28=0,"",'RZiS z projektem'!K35/'Bilans z projektem'!K28)</f>
        <v/>
      </c>
      <c r="L21" s="72" t="str">
        <f>IF('Bilans z projektem'!L28=0,"",'RZiS z projektem'!L35/'Bilans z projektem'!L28)</f>
        <v/>
      </c>
      <c r="M21" s="72" t="str">
        <f>IF('Bilans z projektem'!M28=0,"",'RZiS z projektem'!M35/'Bilans z projektem'!M28)</f>
        <v/>
      </c>
      <c r="N21" s="72" t="str">
        <f>IF('Bilans z projektem'!N28=0,"",'RZiS z projektem'!N35/'Bilans z projektem'!N28)</f>
        <v/>
      </c>
      <c r="O21" s="72" t="str">
        <f>IF('Bilans z projektem'!O28=0,"",'RZiS z projektem'!O35/'Bilans z projektem'!O28)</f>
        <v/>
      </c>
      <c r="P21" s="72" t="str">
        <f>IF('Bilans z projektem'!P28=0,"",'RZiS z projektem'!P35/'Bilans z projektem'!P28)</f>
        <v/>
      </c>
      <c r="Q21" s="72" t="str">
        <f>IF('Bilans z projektem'!Q28=0,"",'RZiS z projektem'!Q35/'Bilans z projektem'!Q28)</f>
        <v/>
      </c>
      <c r="R21" s="72" t="str">
        <f>IF('Bilans z projektem'!R28=0,"",'RZiS z projektem'!R35/'Bilans z projektem'!R28)</f>
        <v/>
      </c>
      <c r="S21" s="72" t="str">
        <f>IF('Bilans z projektem'!S28=0,"",'RZiS z projektem'!S35/'Bilans z projektem'!S28)</f>
        <v/>
      </c>
      <c r="T21" s="72" t="str">
        <f>IF('Bilans z projektem'!T28=0,"",'RZiS z projektem'!T35/'Bilans z projektem'!T28)</f>
        <v/>
      </c>
      <c r="U21" s="72" t="str">
        <f>IF('Bilans z projektem'!U28=0,"",'RZiS z projektem'!U35/'Bilans z projektem'!U28)</f>
        <v/>
      </c>
      <c r="V21" s="72" t="str">
        <f>IF('Bilans z projektem'!V28=0,"",'RZiS z projektem'!V35/'Bilans z projektem'!V28)</f>
        <v/>
      </c>
      <c r="W21" s="72" t="str">
        <f>IF('Bilans z projektem'!W28=0,"",'RZiS z projektem'!W35/'Bilans z projektem'!W28)</f>
        <v/>
      </c>
      <c r="X21" s="72" t="str">
        <f>IF('Bilans z projektem'!X28=0,"",'RZiS z projektem'!X35/'Bilans z projektem'!X28)</f>
        <v/>
      </c>
      <c r="Y21" s="72" t="str">
        <f>IF('Bilans z projektem'!Y28=0,"",'RZiS z projektem'!Y35/'Bilans z projektem'!Y28)</f>
        <v/>
      </c>
      <c r="Z21" s="72" t="str">
        <f>IF('Bilans z projektem'!Z28=0,"",'RZiS z projektem'!Z35/'Bilans z projektem'!Z28)</f>
        <v/>
      </c>
      <c r="AA21" s="72" t="str">
        <f>IF('Bilans z projektem'!AA28=0,"",'RZiS z projektem'!AA35/'Bilans z projektem'!AA28)</f>
        <v/>
      </c>
      <c r="AB21" s="72" t="str">
        <f>IF('Bilans z projektem'!AB28=0,"",'RZiS z projektem'!AB35/'Bilans z projektem'!AB28)</f>
        <v/>
      </c>
      <c r="AC21" s="72" t="str">
        <f>IF('Bilans z projektem'!AC28=0,"",'RZiS z projektem'!AC35/'Bilans z projektem'!AC28)</f>
        <v/>
      </c>
      <c r="AD21" s="72" t="str">
        <f>IF('Bilans z projektem'!AD28=0,"",'RZiS z projektem'!AD35/'Bilans z projektem'!AD28)</f>
        <v/>
      </c>
      <c r="AE21" s="72" t="str">
        <f>IF('Bilans z projektem'!AE28=0,"",'RZiS z projektem'!AE35/'Bilans z projektem'!AE28)</f>
        <v/>
      </c>
      <c r="AF21" s="72" t="str">
        <f>IF('Bilans z projektem'!AF28=0,"",'RZiS z projektem'!AF35/'Bilans z projektem'!AF28)</f>
        <v/>
      </c>
      <c r="AG21" s="72" t="str">
        <f>IF('Bilans z projektem'!AG28=0,"",'RZiS z projektem'!AG35/'Bilans z projektem'!AG28)</f>
        <v/>
      </c>
      <c r="AH21" s="72" t="str">
        <f>IF('Bilans z projektem'!AH28=0,"",'RZiS z projektem'!AH35/'Bilans z projektem'!AH28)</f>
        <v/>
      </c>
      <c r="AI21" s="72" t="str">
        <f>IF('Bilans z projektem'!AI28=0,"",'RZiS z projektem'!AI35/'Bilans z projektem'!AI28)</f>
        <v/>
      </c>
    </row>
    <row r="22" spans="1:35">
      <c r="A22" s="192"/>
      <c r="B22" s="192"/>
      <c r="C22" s="21"/>
      <c r="D22" s="21"/>
      <c r="E22" s="21"/>
      <c r="F22" s="21"/>
      <c r="G22" s="21"/>
      <c r="H22" s="21"/>
      <c r="I22" s="21"/>
      <c r="J22" s="21"/>
      <c r="K22" s="21"/>
      <c r="L22" s="13"/>
      <c r="M22" s="11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5" ht="15.75" thickBot="1">
      <c r="A23" s="14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3"/>
      <c r="M23" s="11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5" ht="16.5" thickTop="1" thickBot="1">
      <c r="A24" s="14"/>
      <c r="B24" s="191"/>
      <c r="C24" s="191"/>
      <c r="D24" s="191"/>
      <c r="E24" s="209"/>
      <c r="F24" s="210"/>
      <c r="G24" s="210"/>
      <c r="H24" s="211" t="s">
        <v>188</v>
      </c>
      <c r="I24" s="210"/>
      <c r="J24" s="210"/>
      <c r="K24" s="212"/>
      <c r="L24" s="191"/>
      <c r="M24" s="191"/>
      <c r="N24" s="191"/>
      <c r="O24" s="191"/>
      <c r="P24" s="191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5" ht="15.75" thickTop="1"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</sheetData>
  <sheetProtection algorithmName="SHA-512" hashValue="zioLYmQ/R8ReHrbLRTIc7MuGbmlDMdkg1G2MKL/uum8uIoSY6rOxlLVJ8qvPOI1l2iesJTBAW2FG0lJvOcI40Q==" saltValue="mEUnpF4t0DLUR7YG+HNI0Q==" spinCount="100000" sheet="1" selectLockedCells="1"/>
  <conditionalFormatting sqref="B12:B14 B10 B18">
    <cfRule type="containsErrors" dxfId="7" priority="6">
      <formula>ISERROR(B10)</formula>
    </cfRule>
  </conditionalFormatting>
  <conditionalFormatting sqref="B4 B7 B5:AI6 B8:AI9 B11:AI13 B15:AI17 B19:AI21">
    <cfRule type="containsErrors" dxfId="6" priority="7">
      <formula>ISERROR(B4)</formula>
    </cfRule>
  </conditionalFormatting>
  <conditionalFormatting sqref="B8:AI9 B11:AI13 B15:AI17 B19:AI21">
    <cfRule type="containsErrors" dxfId="5" priority="5">
      <formula>ISERROR(B8)</formula>
    </cfRule>
  </conditionalFormatting>
  <conditionalFormatting sqref="H24">
    <cfRule type="containsErrors" dxfId="4" priority="2">
      <formula>ISERROR(H24)</formula>
    </cfRule>
  </conditionalFormatting>
  <conditionalFormatting sqref="H24">
    <cfRule type="containsErrors" dxfId="3" priority="1">
      <formula>ISERROR(H24)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03F41-08C3-42C3-B6DC-9256972BBDE9}">
  <sheetPr codeName="Arkusz4"/>
  <dimension ref="A1:AI36"/>
  <sheetViews>
    <sheetView showGridLines="0" zoomScale="90" zoomScaleNormal="90" workbookViewId="0">
      <pane xSplit="1" topLeftCell="B1" activePane="topRight" state="frozen"/>
      <selection pane="topRight" activeCell="B10" sqref="B10"/>
    </sheetView>
  </sheetViews>
  <sheetFormatPr defaultRowHeight="15"/>
  <cols>
    <col min="1" max="1" width="48.85546875" style="3" customWidth="1"/>
    <col min="2" max="35" width="16.42578125" style="3" customWidth="1"/>
    <col min="36" max="16384" width="9.140625" style="3"/>
  </cols>
  <sheetData>
    <row r="1" spans="1:35" ht="15.75">
      <c r="A1" s="152"/>
      <c r="B1" s="152"/>
      <c r="C1" s="152"/>
      <c r="D1" s="152"/>
      <c r="E1" s="152"/>
      <c r="F1" s="152"/>
      <c r="G1" s="152" t="s">
        <v>140</v>
      </c>
      <c r="H1" s="152"/>
      <c r="I1" s="152"/>
      <c r="J1" s="152"/>
      <c r="K1" s="152"/>
      <c r="L1" s="152"/>
      <c r="M1" s="152"/>
      <c r="N1" s="152"/>
      <c r="O1" s="152"/>
      <c r="P1" s="152"/>
    </row>
    <row r="2" spans="1:35">
      <c r="A2" s="8" t="s">
        <v>58</v>
      </c>
      <c r="B2" s="18" t="str">
        <f>IF('Informacje podstawowe'!$C$6="","",'Informacje podstawowe'!$C$6)</f>
        <v/>
      </c>
      <c r="C2" s="9"/>
      <c r="D2" s="9"/>
      <c r="E2" s="9"/>
      <c r="F2" s="9"/>
      <c r="G2" s="9"/>
      <c r="H2" s="9"/>
      <c r="I2" s="9"/>
      <c r="J2" s="9"/>
      <c r="K2" s="9"/>
    </row>
    <row r="3" spans="1:35">
      <c r="A3" s="27" t="s">
        <v>268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35" ht="15" customHeight="1">
      <c r="A4" s="178"/>
      <c r="B4" s="153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5"/>
    </row>
    <row r="5" spans="1:35" ht="22.5" customHeight="1">
      <c r="A5" s="180" t="s">
        <v>212</v>
      </c>
      <c r="B5" s="133" t="s">
        <v>56</v>
      </c>
      <c r="C5" s="36" t="s">
        <v>55</v>
      </c>
      <c r="D5" s="36" t="s">
        <v>54</v>
      </c>
      <c r="E5" s="36" t="s">
        <v>384</v>
      </c>
      <c r="F5" s="36" t="s">
        <v>52</v>
      </c>
      <c r="G5" s="36" t="s">
        <v>51</v>
      </c>
      <c r="H5" s="36" t="s">
        <v>50</v>
      </c>
      <c r="I5" s="36" t="s">
        <v>49</v>
      </c>
      <c r="J5" s="36" t="s">
        <v>48</v>
      </c>
      <c r="K5" s="36" t="s">
        <v>47</v>
      </c>
      <c r="L5" s="36" t="s">
        <v>46</v>
      </c>
      <c r="M5" s="36" t="s">
        <v>45</v>
      </c>
      <c r="N5" s="36" t="s">
        <v>44</v>
      </c>
      <c r="O5" s="36" t="s">
        <v>43</v>
      </c>
      <c r="P5" s="36" t="s">
        <v>42</v>
      </c>
      <c r="Q5" s="123" t="s">
        <v>357</v>
      </c>
      <c r="R5" s="123" t="s">
        <v>358</v>
      </c>
      <c r="S5" s="123" t="s">
        <v>359</v>
      </c>
      <c r="T5" s="123" t="s">
        <v>360</v>
      </c>
      <c r="U5" s="123" t="s">
        <v>361</v>
      </c>
      <c r="V5" s="123" t="s">
        <v>362</v>
      </c>
      <c r="W5" s="123" t="s">
        <v>363</v>
      </c>
      <c r="X5" s="123" t="s">
        <v>364</v>
      </c>
      <c r="Y5" s="123" t="s">
        <v>365</v>
      </c>
      <c r="Z5" s="123" t="s">
        <v>366</v>
      </c>
      <c r="AA5" s="123" t="s">
        <v>367</v>
      </c>
      <c r="AB5" s="123" t="s">
        <v>368</v>
      </c>
      <c r="AC5" s="123" t="s">
        <v>369</v>
      </c>
      <c r="AD5" s="123" t="s">
        <v>370</v>
      </c>
      <c r="AE5" s="123" t="s">
        <v>371</v>
      </c>
      <c r="AF5" s="123" t="s">
        <v>372</v>
      </c>
      <c r="AG5" s="123" t="s">
        <v>373</v>
      </c>
      <c r="AH5" s="123" t="s">
        <v>374</v>
      </c>
      <c r="AI5" s="123" t="s">
        <v>375</v>
      </c>
    </row>
    <row r="6" spans="1:35" ht="15" customHeight="1">
      <c r="A6" s="179"/>
      <c r="B6" s="37" t="str">
        <f>'Informacje podstawowe'!C30</f>
        <v/>
      </c>
      <c r="C6" s="37" t="str">
        <f>'Informacje podstawowe'!D30</f>
        <v/>
      </c>
      <c r="D6" s="37" t="str">
        <f>'Informacje podstawowe'!E30</f>
        <v/>
      </c>
      <c r="E6" s="37" t="str">
        <f>'Informacje podstawowe'!F30</f>
        <v/>
      </c>
      <c r="F6" s="37" t="str">
        <f>'Informacje podstawowe'!G30</f>
        <v/>
      </c>
      <c r="G6" s="37" t="str">
        <f>'Informacje podstawowe'!H30</f>
        <v/>
      </c>
      <c r="H6" s="37" t="str">
        <f>'Informacje podstawowe'!I30</f>
        <v/>
      </c>
      <c r="I6" s="37" t="str">
        <f>'Informacje podstawowe'!J30</f>
        <v/>
      </c>
      <c r="J6" s="37" t="str">
        <f>'Informacje podstawowe'!K30</f>
        <v/>
      </c>
      <c r="K6" s="37" t="str">
        <f>'Informacje podstawowe'!L30</f>
        <v/>
      </c>
      <c r="L6" s="37" t="str">
        <f>'Informacje podstawowe'!M30</f>
        <v/>
      </c>
      <c r="M6" s="37" t="str">
        <f>'Informacje podstawowe'!N30</f>
        <v/>
      </c>
      <c r="N6" s="37" t="str">
        <f>'Informacje podstawowe'!O30</f>
        <v/>
      </c>
      <c r="O6" s="37" t="str">
        <f>'Informacje podstawowe'!P30</f>
        <v/>
      </c>
      <c r="P6" s="37" t="str">
        <f>'Informacje podstawowe'!Q30</f>
        <v/>
      </c>
      <c r="Q6" s="37" t="str">
        <f>'Informacje podstawowe'!R30</f>
        <v/>
      </c>
      <c r="R6" s="37" t="str">
        <f>'Informacje podstawowe'!S30</f>
        <v/>
      </c>
      <c r="S6" s="37" t="str">
        <f>'Informacje podstawowe'!T30</f>
        <v/>
      </c>
      <c r="T6" s="37" t="str">
        <f>'Informacje podstawowe'!U30</f>
        <v/>
      </c>
      <c r="U6" s="37" t="str">
        <f>'Informacje podstawowe'!V30</f>
        <v/>
      </c>
      <c r="V6" s="37" t="str">
        <f>'Informacje podstawowe'!W30</f>
        <v/>
      </c>
      <c r="W6" s="37" t="str">
        <f>'Informacje podstawowe'!X30</f>
        <v/>
      </c>
      <c r="X6" s="37" t="str">
        <f>'Informacje podstawowe'!Y30</f>
        <v/>
      </c>
      <c r="Y6" s="37" t="str">
        <f>'Informacje podstawowe'!Z30</f>
        <v/>
      </c>
      <c r="Z6" s="37" t="str">
        <f>'Informacje podstawowe'!AA30</f>
        <v/>
      </c>
      <c r="AA6" s="37" t="str">
        <f>'Informacje podstawowe'!AB30</f>
        <v/>
      </c>
      <c r="AB6" s="37" t="str">
        <f>'Informacje podstawowe'!AC30</f>
        <v/>
      </c>
      <c r="AC6" s="37" t="str">
        <f>'Informacje podstawowe'!AD30</f>
        <v/>
      </c>
      <c r="AD6" s="37" t="str">
        <f>'Informacje podstawowe'!AE30</f>
        <v/>
      </c>
      <c r="AE6" s="37" t="str">
        <f>'Informacje podstawowe'!AF30</f>
        <v/>
      </c>
      <c r="AF6" s="37" t="str">
        <f>'Informacje podstawowe'!AG30</f>
        <v/>
      </c>
      <c r="AG6" s="37" t="str">
        <f>'Informacje podstawowe'!AH30</f>
        <v/>
      </c>
      <c r="AH6" s="37" t="str">
        <f>'Informacje podstawowe'!AI30</f>
        <v/>
      </c>
      <c r="AI6" s="37" t="str">
        <f>'Informacje podstawowe'!AJ30</f>
        <v/>
      </c>
    </row>
    <row r="7" spans="1:35">
      <c r="A7" s="46" t="s">
        <v>41</v>
      </c>
      <c r="B7" s="181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 t="s">
        <v>57</v>
      </c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3"/>
    </row>
    <row r="8" spans="1:35" s="2" customFormat="1">
      <c r="A8" s="49" t="s">
        <v>217</v>
      </c>
      <c r="B8" s="39">
        <f>B9+B14</f>
        <v>0</v>
      </c>
      <c r="C8" s="39">
        <f t="shared" ref="C8:P8" si="0">C9+C14</f>
        <v>0</v>
      </c>
      <c r="D8" s="39">
        <f t="shared" si="0"/>
        <v>0</v>
      </c>
      <c r="E8" s="39">
        <f t="shared" si="0"/>
        <v>0</v>
      </c>
      <c r="F8" s="39">
        <f t="shared" si="0"/>
        <v>0</v>
      </c>
      <c r="G8" s="39">
        <f t="shared" si="0"/>
        <v>0</v>
      </c>
      <c r="H8" s="39">
        <f t="shared" si="0"/>
        <v>0</v>
      </c>
      <c r="I8" s="39">
        <f t="shared" si="0"/>
        <v>0</v>
      </c>
      <c r="J8" s="39">
        <f t="shared" si="0"/>
        <v>0</v>
      </c>
      <c r="K8" s="39">
        <f t="shared" si="0"/>
        <v>0</v>
      </c>
      <c r="L8" s="39">
        <f t="shared" si="0"/>
        <v>0</v>
      </c>
      <c r="M8" s="39">
        <f t="shared" si="0"/>
        <v>0</v>
      </c>
      <c r="N8" s="39">
        <f t="shared" si="0"/>
        <v>0</v>
      </c>
      <c r="O8" s="39">
        <f t="shared" si="0"/>
        <v>0</v>
      </c>
      <c r="P8" s="39">
        <f t="shared" si="0"/>
        <v>0</v>
      </c>
      <c r="Q8" s="39">
        <f t="shared" ref="Q8:AI8" si="1">Q9+Q14</f>
        <v>0</v>
      </c>
      <c r="R8" s="39">
        <f t="shared" si="1"/>
        <v>0</v>
      </c>
      <c r="S8" s="39">
        <f t="shared" si="1"/>
        <v>0</v>
      </c>
      <c r="T8" s="39">
        <f t="shared" si="1"/>
        <v>0</v>
      </c>
      <c r="U8" s="39">
        <f t="shared" si="1"/>
        <v>0</v>
      </c>
      <c r="V8" s="39">
        <f t="shared" si="1"/>
        <v>0</v>
      </c>
      <c r="W8" s="39">
        <f t="shared" si="1"/>
        <v>0</v>
      </c>
      <c r="X8" s="39">
        <f t="shared" si="1"/>
        <v>0</v>
      </c>
      <c r="Y8" s="39">
        <f t="shared" si="1"/>
        <v>0</v>
      </c>
      <c r="Z8" s="39">
        <f t="shared" si="1"/>
        <v>0</v>
      </c>
      <c r="AA8" s="39">
        <f t="shared" si="1"/>
        <v>0</v>
      </c>
      <c r="AB8" s="39">
        <f t="shared" si="1"/>
        <v>0</v>
      </c>
      <c r="AC8" s="39">
        <f t="shared" si="1"/>
        <v>0</v>
      </c>
      <c r="AD8" s="39">
        <f t="shared" si="1"/>
        <v>0</v>
      </c>
      <c r="AE8" s="39">
        <f t="shared" si="1"/>
        <v>0</v>
      </c>
      <c r="AF8" s="39">
        <f t="shared" si="1"/>
        <v>0</v>
      </c>
      <c r="AG8" s="39">
        <f t="shared" si="1"/>
        <v>0</v>
      </c>
      <c r="AH8" s="39">
        <f t="shared" si="1"/>
        <v>0</v>
      </c>
      <c r="AI8" s="39">
        <f t="shared" si="1"/>
        <v>0</v>
      </c>
    </row>
    <row r="9" spans="1:35">
      <c r="A9" s="73" t="s">
        <v>232</v>
      </c>
      <c r="B9" s="43">
        <f>SUM(B10:B13)</f>
        <v>0</v>
      </c>
      <c r="C9" s="43">
        <f t="shared" ref="C9:P9" si="2">SUM(C10:C13)</f>
        <v>0</v>
      </c>
      <c r="D9" s="43">
        <f t="shared" si="2"/>
        <v>0</v>
      </c>
      <c r="E9" s="43">
        <f t="shared" si="2"/>
        <v>0</v>
      </c>
      <c r="F9" s="43">
        <f t="shared" si="2"/>
        <v>0</v>
      </c>
      <c r="G9" s="43">
        <f t="shared" si="2"/>
        <v>0</v>
      </c>
      <c r="H9" s="43">
        <f t="shared" si="2"/>
        <v>0</v>
      </c>
      <c r="I9" s="43">
        <f t="shared" si="2"/>
        <v>0</v>
      </c>
      <c r="J9" s="43">
        <f t="shared" si="2"/>
        <v>0</v>
      </c>
      <c r="K9" s="43">
        <f t="shared" si="2"/>
        <v>0</v>
      </c>
      <c r="L9" s="43">
        <f t="shared" si="2"/>
        <v>0</v>
      </c>
      <c r="M9" s="43">
        <f t="shared" si="2"/>
        <v>0</v>
      </c>
      <c r="N9" s="43">
        <f t="shared" si="2"/>
        <v>0</v>
      </c>
      <c r="O9" s="43">
        <f t="shared" si="2"/>
        <v>0</v>
      </c>
      <c r="P9" s="43">
        <f t="shared" si="2"/>
        <v>0</v>
      </c>
      <c r="Q9" s="43">
        <f t="shared" ref="Q9:AI9" si="3">SUM(Q10:Q13)</f>
        <v>0</v>
      </c>
      <c r="R9" s="43">
        <f t="shared" si="3"/>
        <v>0</v>
      </c>
      <c r="S9" s="43">
        <f t="shared" si="3"/>
        <v>0</v>
      </c>
      <c r="T9" s="43">
        <f t="shared" si="3"/>
        <v>0</v>
      </c>
      <c r="U9" s="43">
        <f t="shared" si="3"/>
        <v>0</v>
      </c>
      <c r="V9" s="43">
        <f t="shared" si="3"/>
        <v>0</v>
      </c>
      <c r="W9" s="43">
        <f t="shared" si="3"/>
        <v>0</v>
      </c>
      <c r="X9" s="43">
        <f t="shared" si="3"/>
        <v>0</v>
      </c>
      <c r="Y9" s="43">
        <f t="shared" si="3"/>
        <v>0</v>
      </c>
      <c r="Z9" s="43">
        <f t="shared" si="3"/>
        <v>0</v>
      </c>
      <c r="AA9" s="43">
        <f t="shared" si="3"/>
        <v>0</v>
      </c>
      <c r="AB9" s="43">
        <f t="shared" si="3"/>
        <v>0</v>
      </c>
      <c r="AC9" s="43">
        <f t="shared" si="3"/>
        <v>0</v>
      </c>
      <c r="AD9" s="43">
        <f t="shared" si="3"/>
        <v>0</v>
      </c>
      <c r="AE9" s="43">
        <f t="shared" si="3"/>
        <v>0</v>
      </c>
      <c r="AF9" s="43">
        <f t="shared" si="3"/>
        <v>0</v>
      </c>
      <c r="AG9" s="43">
        <f t="shared" si="3"/>
        <v>0</v>
      </c>
      <c r="AH9" s="43">
        <f t="shared" si="3"/>
        <v>0</v>
      </c>
      <c r="AI9" s="43">
        <f t="shared" si="3"/>
        <v>0</v>
      </c>
    </row>
    <row r="10" spans="1:35" s="83" customFormat="1">
      <c r="A10" s="74" t="s">
        <v>203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</row>
    <row r="11" spans="1:35" s="83" customFormat="1">
      <c r="A11" s="74" t="s">
        <v>208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</row>
    <row r="12" spans="1:35" s="83" customFormat="1">
      <c r="A12" s="74" t="s">
        <v>209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</row>
    <row r="13" spans="1:35" s="83" customFormat="1">
      <c r="A13" s="74" t="s">
        <v>210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</row>
    <row r="14" spans="1:35">
      <c r="A14" s="73" t="s">
        <v>204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</row>
    <row r="15" spans="1:35">
      <c r="A15" s="49" t="s">
        <v>218</v>
      </c>
      <c r="B15" s="39">
        <f>SUM(B16:B18)</f>
        <v>0</v>
      </c>
      <c r="C15" s="39">
        <f t="shared" ref="C15:P15" si="4">SUM(C16:C18)</f>
        <v>0</v>
      </c>
      <c r="D15" s="39">
        <f t="shared" si="4"/>
        <v>0</v>
      </c>
      <c r="E15" s="39">
        <f t="shared" si="4"/>
        <v>0</v>
      </c>
      <c r="F15" s="39">
        <f t="shared" si="4"/>
        <v>0</v>
      </c>
      <c r="G15" s="39">
        <f t="shared" si="4"/>
        <v>0</v>
      </c>
      <c r="H15" s="39">
        <f t="shared" si="4"/>
        <v>0</v>
      </c>
      <c r="I15" s="39">
        <f t="shared" si="4"/>
        <v>0</v>
      </c>
      <c r="J15" s="39">
        <f t="shared" si="4"/>
        <v>0</v>
      </c>
      <c r="K15" s="39">
        <f t="shared" si="4"/>
        <v>0</v>
      </c>
      <c r="L15" s="39">
        <f t="shared" si="4"/>
        <v>0</v>
      </c>
      <c r="M15" s="39">
        <f t="shared" si="4"/>
        <v>0</v>
      </c>
      <c r="N15" s="39">
        <f t="shared" si="4"/>
        <v>0</v>
      </c>
      <c r="O15" s="39">
        <f t="shared" si="4"/>
        <v>0</v>
      </c>
      <c r="P15" s="39">
        <f t="shared" si="4"/>
        <v>0</v>
      </c>
      <c r="Q15" s="39">
        <f t="shared" ref="Q15:AI15" si="5">SUM(Q16:Q18)</f>
        <v>0</v>
      </c>
      <c r="R15" s="39">
        <f t="shared" si="5"/>
        <v>0</v>
      </c>
      <c r="S15" s="39">
        <f t="shared" si="5"/>
        <v>0</v>
      </c>
      <c r="T15" s="39">
        <f t="shared" si="5"/>
        <v>0</v>
      </c>
      <c r="U15" s="39">
        <f t="shared" si="5"/>
        <v>0</v>
      </c>
      <c r="V15" s="39">
        <f t="shared" si="5"/>
        <v>0</v>
      </c>
      <c r="W15" s="39">
        <f t="shared" si="5"/>
        <v>0</v>
      </c>
      <c r="X15" s="39">
        <f t="shared" si="5"/>
        <v>0</v>
      </c>
      <c r="Y15" s="39">
        <f t="shared" si="5"/>
        <v>0</v>
      </c>
      <c r="Z15" s="39">
        <f t="shared" si="5"/>
        <v>0</v>
      </c>
      <c r="AA15" s="39">
        <f t="shared" si="5"/>
        <v>0</v>
      </c>
      <c r="AB15" s="39">
        <f t="shared" si="5"/>
        <v>0</v>
      </c>
      <c r="AC15" s="39">
        <f t="shared" si="5"/>
        <v>0</v>
      </c>
      <c r="AD15" s="39">
        <f t="shared" si="5"/>
        <v>0</v>
      </c>
      <c r="AE15" s="39">
        <f t="shared" si="5"/>
        <v>0</v>
      </c>
      <c r="AF15" s="39">
        <f t="shared" si="5"/>
        <v>0</v>
      </c>
      <c r="AG15" s="39">
        <f t="shared" si="5"/>
        <v>0</v>
      </c>
      <c r="AH15" s="39">
        <f t="shared" si="5"/>
        <v>0</v>
      </c>
      <c r="AI15" s="39">
        <f t="shared" si="5"/>
        <v>0</v>
      </c>
    </row>
    <row r="16" spans="1:35">
      <c r="A16" s="73" t="s">
        <v>205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</row>
    <row r="17" spans="1:35">
      <c r="A17" s="73" t="s">
        <v>206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</row>
    <row r="18" spans="1:35">
      <c r="A18" s="73" t="s">
        <v>207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</row>
    <row r="19" spans="1:35" s="2" customFormat="1">
      <c r="A19" s="46" t="s">
        <v>219</v>
      </c>
      <c r="B19" s="39">
        <f>B8+B15</f>
        <v>0</v>
      </c>
      <c r="C19" s="39">
        <f t="shared" ref="C19:P19" si="6">C8+C15</f>
        <v>0</v>
      </c>
      <c r="D19" s="39">
        <f t="shared" si="6"/>
        <v>0</v>
      </c>
      <c r="E19" s="39">
        <f t="shared" si="6"/>
        <v>0</v>
      </c>
      <c r="F19" s="39">
        <f t="shared" si="6"/>
        <v>0</v>
      </c>
      <c r="G19" s="39">
        <f t="shared" si="6"/>
        <v>0</v>
      </c>
      <c r="H19" s="39">
        <f t="shared" si="6"/>
        <v>0</v>
      </c>
      <c r="I19" s="39">
        <f t="shared" si="6"/>
        <v>0</v>
      </c>
      <c r="J19" s="39">
        <f t="shared" si="6"/>
        <v>0</v>
      </c>
      <c r="K19" s="39">
        <f t="shared" si="6"/>
        <v>0</v>
      </c>
      <c r="L19" s="39">
        <f t="shared" si="6"/>
        <v>0</v>
      </c>
      <c r="M19" s="39">
        <f t="shared" si="6"/>
        <v>0</v>
      </c>
      <c r="N19" s="39">
        <f t="shared" si="6"/>
        <v>0</v>
      </c>
      <c r="O19" s="39">
        <f t="shared" si="6"/>
        <v>0</v>
      </c>
      <c r="P19" s="39">
        <f t="shared" si="6"/>
        <v>0</v>
      </c>
      <c r="Q19" s="39">
        <f t="shared" ref="Q19:AI19" si="7">Q8+Q15</f>
        <v>0</v>
      </c>
      <c r="R19" s="39">
        <f t="shared" si="7"/>
        <v>0</v>
      </c>
      <c r="S19" s="39">
        <f t="shared" si="7"/>
        <v>0</v>
      </c>
      <c r="T19" s="39">
        <f t="shared" si="7"/>
        <v>0</v>
      </c>
      <c r="U19" s="39">
        <f t="shared" si="7"/>
        <v>0</v>
      </c>
      <c r="V19" s="39">
        <f t="shared" si="7"/>
        <v>0</v>
      </c>
      <c r="W19" s="39">
        <f t="shared" si="7"/>
        <v>0</v>
      </c>
      <c r="X19" s="39">
        <f t="shared" si="7"/>
        <v>0</v>
      </c>
      <c r="Y19" s="39">
        <f t="shared" si="7"/>
        <v>0</v>
      </c>
      <c r="Z19" s="39">
        <f t="shared" si="7"/>
        <v>0</v>
      </c>
      <c r="AA19" s="39">
        <f t="shared" si="7"/>
        <v>0</v>
      </c>
      <c r="AB19" s="39">
        <f t="shared" si="7"/>
        <v>0</v>
      </c>
      <c r="AC19" s="39">
        <f t="shared" si="7"/>
        <v>0</v>
      </c>
      <c r="AD19" s="39">
        <f t="shared" si="7"/>
        <v>0</v>
      </c>
      <c r="AE19" s="39">
        <f t="shared" si="7"/>
        <v>0</v>
      </c>
      <c r="AF19" s="39">
        <f t="shared" si="7"/>
        <v>0</v>
      </c>
      <c r="AG19" s="39">
        <f t="shared" si="7"/>
        <v>0</v>
      </c>
      <c r="AH19" s="39">
        <f t="shared" si="7"/>
        <v>0</v>
      </c>
      <c r="AI19" s="39">
        <f t="shared" si="7"/>
        <v>0</v>
      </c>
    </row>
    <row r="20" spans="1:35">
      <c r="A20" s="46" t="s">
        <v>19</v>
      </c>
      <c r="B20" s="203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5"/>
    </row>
    <row r="21" spans="1:35" s="2" customFormat="1">
      <c r="A21" s="75" t="s">
        <v>211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</row>
    <row r="22" spans="1:35" s="2" customFormat="1">
      <c r="A22" s="76" t="s">
        <v>250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</row>
    <row r="23" spans="1:35" s="2" customFormat="1">
      <c r="A23" s="49" t="s">
        <v>234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</row>
    <row r="24" spans="1:35" s="2" customFormat="1">
      <c r="A24" s="49" t="s">
        <v>235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</row>
    <row r="25" spans="1:35" s="2" customFormat="1">
      <c r="A25" s="49" t="s">
        <v>236</v>
      </c>
      <c r="B25" s="39">
        <f>B19-B21-B22-B23-B24</f>
        <v>0</v>
      </c>
      <c r="C25" s="39">
        <f t="shared" ref="C25:P25" si="8">C19-C21-C22-C23-C24</f>
        <v>0</v>
      </c>
      <c r="D25" s="39">
        <f t="shared" si="8"/>
        <v>0</v>
      </c>
      <c r="E25" s="39">
        <f t="shared" si="8"/>
        <v>0</v>
      </c>
      <c r="F25" s="39">
        <f t="shared" si="8"/>
        <v>0</v>
      </c>
      <c r="G25" s="39">
        <f t="shared" si="8"/>
        <v>0</v>
      </c>
      <c r="H25" s="39">
        <f t="shared" si="8"/>
        <v>0</v>
      </c>
      <c r="I25" s="39">
        <f t="shared" si="8"/>
        <v>0</v>
      </c>
      <c r="J25" s="39">
        <f t="shared" si="8"/>
        <v>0</v>
      </c>
      <c r="K25" s="39">
        <f t="shared" si="8"/>
        <v>0</v>
      </c>
      <c r="L25" s="39">
        <f t="shared" si="8"/>
        <v>0</v>
      </c>
      <c r="M25" s="39">
        <f t="shared" si="8"/>
        <v>0</v>
      </c>
      <c r="N25" s="39">
        <f t="shared" si="8"/>
        <v>0</v>
      </c>
      <c r="O25" s="39">
        <f t="shared" si="8"/>
        <v>0</v>
      </c>
      <c r="P25" s="39">
        <f t="shared" si="8"/>
        <v>0</v>
      </c>
      <c r="Q25" s="39">
        <f t="shared" ref="Q25:AI25" si="9">Q19-Q21-Q22-Q23-Q24</f>
        <v>0</v>
      </c>
      <c r="R25" s="39">
        <f t="shared" si="9"/>
        <v>0</v>
      </c>
      <c r="S25" s="39">
        <f t="shared" si="9"/>
        <v>0</v>
      </c>
      <c r="T25" s="39">
        <f t="shared" si="9"/>
        <v>0</v>
      </c>
      <c r="U25" s="39">
        <f t="shared" si="9"/>
        <v>0</v>
      </c>
      <c r="V25" s="39">
        <f t="shared" si="9"/>
        <v>0</v>
      </c>
      <c r="W25" s="39">
        <f t="shared" si="9"/>
        <v>0</v>
      </c>
      <c r="X25" s="39">
        <f t="shared" si="9"/>
        <v>0</v>
      </c>
      <c r="Y25" s="39">
        <f t="shared" si="9"/>
        <v>0</v>
      </c>
      <c r="Z25" s="39">
        <f t="shared" si="9"/>
        <v>0</v>
      </c>
      <c r="AA25" s="39">
        <f t="shared" si="9"/>
        <v>0</v>
      </c>
      <c r="AB25" s="39">
        <f t="shared" si="9"/>
        <v>0</v>
      </c>
      <c r="AC25" s="39">
        <f t="shared" si="9"/>
        <v>0</v>
      </c>
      <c r="AD25" s="39">
        <f t="shared" si="9"/>
        <v>0</v>
      </c>
      <c r="AE25" s="39">
        <f t="shared" si="9"/>
        <v>0</v>
      </c>
      <c r="AF25" s="39">
        <f t="shared" si="9"/>
        <v>0</v>
      </c>
      <c r="AG25" s="39">
        <f t="shared" si="9"/>
        <v>0</v>
      </c>
      <c r="AH25" s="39">
        <f t="shared" si="9"/>
        <v>0</v>
      </c>
      <c r="AI25" s="39">
        <f t="shared" si="9"/>
        <v>0</v>
      </c>
    </row>
    <row r="26" spans="1:35" s="2" customFormat="1">
      <c r="A26" s="46" t="s">
        <v>233</v>
      </c>
      <c r="B26" s="39">
        <f>SUM(B21:B25)</f>
        <v>0</v>
      </c>
      <c r="C26" s="39">
        <f t="shared" ref="C26:P26" si="10">SUM(C21:C25)</f>
        <v>0</v>
      </c>
      <c r="D26" s="39">
        <f t="shared" si="10"/>
        <v>0</v>
      </c>
      <c r="E26" s="39">
        <f t="shared" si="10"/>
        <v>0</v>
      </c>
      <c r="F26" s="39">
        <f t="shared" si="10"/>
        <v>0</v>
      </c>
      <c r="G26" s="39">
        <f t="shared" si="10"/>
        <v>0</v>
      </c>
      <c r="H26" s="39">
        <f t="shared" si="10"/>
        <v>0</v>
      </c>
      <c r="I26" s="39">
        <f t="shared" si="10"/>
        <v>0</v>
      </c>
      <c r="J26" s="39">
        <f t="shared" si="10"/>
        <v>0</v>
      </c>
      <c r="K26" s="39">
        <f t="shared" si="10"/>
        <v>0</v>
      </c>
      <c r="L26" s="39">
        <f t="shared" si="10"/>
        <v>0</v>
      </c>
      <c r="M26" s="39">
        <f t="shared" si="10"/>
        <v>0</v>
      </c>
      <c r="N26" s="39">
        <f t="shared" si="10"/>
        <v>0</v>
      </c>
      <c r="O26" s="39">
        <f t="shared" si="10"/>
        <v>0</v>
      </c>
      <c r="P26" s="39">
        <f t="shared" si="10"/>
        <v>0</v>
      </c>
      <c r="Q26" s="39">
        <f t="shared" ref="Q26:AI26" si="11">SUM(Q21:Q25)</f>
        <v>0</v>
      </c>
      <c r="R26" s="39">
        <f t="shared" si="11"/>
        <v>0</v>
      </c>
      <c r="S26" s="39">
        <f t="shared" si="11"/>
        <v>0</v>
      </c>
      <c r="T26" s="39">
        <f t="shared" si="11"/>
        <v>0</v>
      </c>
      <c r="U26" s="39">
        <f t="shared" si="11"/>
        <v>0</v>
      </c>
      <c r="V26" s="39">
        <f t="shared" si="11"/>
        <v>0</v>
      </c>
      <c r="W26" s="39">
        <f t="shared" si="11"/>
        <v>0</v>
      </c>
      <c r="X26" s="39">
        <f t="shared" si="11"/>
        <v>0</v>
      </c>
      <c r="Y26" s="39">
        <f t="shared" si="11"/>
        <v>0</v>
      </c>
      <c r="Z26" s="39">
        <f t="shared" si="11"/>
        <v>0</v>
      </c>
      <c r="AA26" s="39">
        <f t="shared" si="11"/>
        <v>0</v>
      </c>
      <c r="AB26" s="39">
        <f t="shared" si="11"/>
        <v>0</v>
      </c>
      <c r="AC26" s="39">
        <f t="shared" si="11"/>
        <v>0</v>
      </c>
      <c r="AD26" s="39">
        <f t="shared" si="11"/>
        <v>0</v>
      </c>
      <c r="AE26" s="39">
        <f t="shared" si="11"/>
        <v>0</v>
      </c>
      <c r="AF26" s="39">
        <f t="shared" si="11"/>
        <v>0</v>
      </c>
      <c r="AG26" s="39">
        <f t="shared" si="11"/>
        <v>0</v>
      </c>
      <c r="AH26" s="39">
        <f t="shared" si="11"/>
        <v>0</v>
      </c>
      <c r="AI26" s="39">
        <f t="shared" si="11"/>
        <v>0</v>
      </c>
    </row>
    <row r="27" spans="1:35">
      <c r="A27" s="20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</row>
    <row r="28" spans="1:35">
      <c r="A28" s="30" t="s">
        <v>216</v>
      </c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</row>
    <row r="29" spans="1:35"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</row>
    <row r="30" spans="1:35"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1:35"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</row>
    <row r="32" spans="1:35"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</row>
    <row r="33" spans="17:35"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</row>
    <row r="34" spans="17:35"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17:35"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</row>
    <row r="36" spans="17:35"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</sheetData>
  <sheetProtection algorithmName="SHA-512" hashValue="v65sxdu1Dv36hLTsUMQ1uKY7SmBiDsKykooubGg+BuzGx1uyOL9AX9QtXKptbL6RyjMfbXfKnO6M0LR7fBNE4Q==" saltValue="CuzQx6uuvVuZzShkUuzpCg==" spinCount="100000" sheet="1" selectLockedCells="1"/>
  <protectedRanges>
    <protectedRange sqref="B16:AI18 B8:AI8 B10:AI14 B21:AI23 B25:AI25" name="Rozstęp2"/>
    <protectedRange algorithmName="SHA-512" hashValue="VtBx5/As+xTDttvXH5qoJ9Bp034o69H1JrUmJEJoTVZz0yBQIYNQGuJ90IQZ12PB0DPgzqj8OTJ7C5RNTDoYPA==" saltValue="524h2XbbzFtCFRUsCeuMuA==" spinCount="100000" sqref="B8:AI8 B10:AI14 B16:AI18" name="Rozstęp1_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Informacje podstawowe</vt:lpstr>
      <vt:lpstr>Analiza kosztow i korzysci</vt:lpstr>
      <vt:lpstr>Analiza finansowa projektu</vt:lpstr>
      <vt:lpstr>JST z projektem</vt:lpstr>
      <vt:lpstr>Bilans z projektem</vt:lpstr>
      <vt:lpstr>RZiS z projektem</vt:lpstr>
      <vt:lpstr>CF z projektem</vt:lpstr>
      <vt:lpstr>An.wskazn. z projektem</vt:lpstr>
      <vt:lpstr>Bilans uproszczony z projektem</vt:lpstr>
      <vt:lpstr>RZiS uproszczony z projektem</vt:lpstr>
      <vt:lpstr>An.wskazn.uproszcz. z projektem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Matyjas</dc:creator>
  <cp:lastModifiedBy>Martyna Kozerawska</cp:lastModifiedBy>
  <cp:lastPrinted>2023-04-30T01:53:14Z</cp:lastPrinted>
  <dcterms:created xsi:type="dcterms:W3CDTF">2023-04-21T06:11:48Z</dcterms:created>
  <dcterms:modified xsi:type="dcterms:W3CDTF">2023-11-23T11:06:54Z</dcterms:modified>
</cp:coreProperties>
</file>